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cuments\AA\"/>
    </mc:Choice>
  </mc:AlternateContent>
  <xr:revisionPtr revIDLastSave="0" documentId="8_{49B4D67A-B2D4-4142-AC9B-FB1F3CE814A3}" xr6:coauthVersionLast="47" xr6:coauthVersionMax="47" xr10:uidLastSave="{00000000-0000-0000-0000-000000000000}"/>
  <bookViews>
    <workbookView xWindow="28680" yWindow="-120" windowWidth="29040" windowHeight="15720" tabRatio="824" xr2:uid="{65401144-1F4C-408E-B7E0-963A2346F7AA}"/>
  </bookViews>
  <sheets>
    <sheet name="Instructions" sheetId="78" r:id="rId1"/>
    <sheet name="Tax Levy " sheetId="71" r:id="rId2"/>
    <sheet name="Revenue Budget-DNU" sheetId="76" state="hidden" r:id="rId3"/>
    <sheet name="Expense Budget DNU" sheetId="77" state="hidden" r:id="rId4"/>
    <sheet name="Budget" sheetId="7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D" localSheetId="1">[1]gfaagsrc!#REF!</definedName>
    <definedName name="\D">[1]gfaagsrc!#REF!</definedName>
    <definedName name="\p" localSheetId="1">#REF!</definedName>
    <definedName name="\p">#REF!</definedName>
    <definedName name="_1_3PAGES" localSheetId="1">#REF!</definedName>
    <definedName name="_1_3PAGES">#REF!</definedName>
    <definedName name="_xlnm._FilterDatabase" localSheetId="4" hidden="1">Budget!$A$1:$I$62</definedName>
    <definedName name="_xlnm._FilterDatabase" localSheetId="3" hidden="1">'Expense Budget DNU'!$A$2:$K$580</definedName>
    <definedName name="_Order1" hidden="1">255</definedName>
    <definedName name="a" localSheetId="1">#REF!</definedName>
    <definedName name="a">#REF!</definedName>
    <definedName name="AALL" localSheetId="1">#REF!</definedName>
    <definedName name="AALL">#REF!</definedName>
    <definedName name="ALL" localSheetId="1">#REF!</definedName>
    <definedName name="ALL">#REF!</definedName>
    <definedName name="ARA_Threshold" localSheetId="1">'[2]Bal Sheet'!#REF!</definedName>
    <definedName name="ARA_Threshold">'[2]Bal Sheet'!#REF!</definedName>
    <definedName name="ARP_Threshold" localSheetId="1">'[2]Bal Sheet'!#REF!</definedName>
    <definedName name="ARP_Threshold">'[2]Bal Sheet'!#REF!</definedName>
    <definedName name="AS2DocOpenMode" hidden="1">"AS2DocumentEdit"</definedName>
    <definedName name="base_year">'[3]Log-In'!$C$18</definedName>
    <definedName name="capfunbal">[4]cprev!$AS$57</definedName>
    <definedName name="CapitalProjects" localSheetId="1">#REF!</definedName>
    <definedName name="CapitalProjects">#REF!</definedName>
    <definedName name="capitalprojfnds" localSheetId="1">#REF!</definedName>
    <definedName name="capitalprojfnds">#REF!</definedName>
    <definedName name="cashflow_item_add">[5]Project_Category!$J$1</definedName>
    <definedName name="cashflow_year">'[5]CIP Cash Flows'!$J$2</definedName>
    <definedName name="Category">[5]Project_Category!$D$4:$D$1004</definedName>
    <definedName name="category_2">[5]Project_Category!$D$1</definedName>
    <definedName name="category_num">[5]Project_Category!$D$2</definedName>
    <definedName name="comparexp" localSheetId="1">#REF!</definedName>
    <definedName name="comparexp">#REF!</definedName>
    <definedName name="comparrevenue" localSheetId="1">#REF!</definedName>
    <definedName name="comparrevenue">#REF!</definedName>
    <definedName name="Compensatory" localSheetId="1">[6]Comp04!#REF!</definedName>
    <definedName name="Compensatory">[6]Comp04!#REF!</definedName>
    <definedName name="CY_Common_Equity" localSheetId="1">'[2]Bal Sheet'!#REF!</definedName>
    <definedName name="CY_Common_Equity">'[2]Bal Sheet'!#REF!</definedName>
    <definedName name="CY_Depreciation" localSheetId="1">'[2]Income Statement'!#REF!</definedName>
    <definedName name="CY_Depreciation">'[2]Income Statement'!#REF!</definedName>
    <definedName name="CY_Intangible_Assets" localSheetId="1">'[2]Bal Sheet'!#REF!</definedName>
    <definedName name="CY_Intangible_Assets">'[2]Bal Sheet'!#REF!</definedName>
    <definedName name="CY_Interest_Expense" localSheetId="1">'[2]Income Statement'!#REF!</definedName>
    <definedName name="CY_Interest_Expense">'[2]Income Statement'!#REF!</definedName>
    <definedName name="CY_LT_Debt" localSheetId="1">'[2]Bal Sheet'!#REF!</definedName>
    <definedName name="CY_LT_Debt">'[2]Bal Sheet'!#REF!</definedName>
    <definedName name="CY_Market_Value_of_Equity" localSheetId="1">'[2]Income Statement'!#REF!</definedName>
    <definedName name="CY_Market_Value_of_Equity">'[2]Income Statement'!#REF!</definedName>
    <definedName name="CY_Marketable_Sec" localSheetId="1">'[2]Bal Sheet'!#REF!</definedName>
    <definedName name="CY_Marketable_Sec">'[2]Bal Sheet'!#REF!</definedName>
    <definedName name="CY_Other" localSheetId="1">'[2]Income Statement'!#REF!</definedName>
    <definedName name="CY_Other">'[2]Income Statement'!#REF!</definedName>
    <definedName name="CY_Selling" localSheetId="1">'[2]Income Statement'!#REF!</definedName>
    <definedName name="CY_Selling">'[2]Income Statement'!#REF!</definedName>
    <definedName name="CY_Tangible_Net_Worth" localSheetId="1">'[2]Income Statement'!#REF!</definedName>
    <definedName name="CY_Tangible_Net_Worth">'[2]Income Statement'!#REF!</definedName>
    <definedName name="DATE" localSheetId="1">'[7]Revenue Calculations'!#REF!</definedName>
    <definedName name="DATE">'[7]Revenue Calculations'!#REF!</definedName>
    <definedName name="DebtServiceDeferredRevenue" localSheetId="1">#REF!</definedName>
    <definedName name="DebtServiceDeferredRevenue">#REF!</definedName>
    <definedName name="DebtServiceFundBalance" localSheetId="1">#REF!</definedName>
    <definedName name="DebtServiceFundBalance">#REF!</definedName>
    <definedName name="DebtServiceFundBalanceDeferredRevenue" localSheetId="1">#REF!</definedName>
    <definedName name="DebtServiceFundBalanceDeferredRevenue">#REF!</definedName>
    <definedName name="DebtServiceOutstandingDebt" localSheetId="1">#REF!</definedName>
    <definedName name="DebtServiceOutstandingDebt">#REF!</definedName>
    <definedName name="Editupleft" localSheetId="1">#REF!</definedName>
    <definedName name="Editupleft">#REF!</definedName>
    <definedName name="electricfund" localSheetId="1">#REF!</definedName>
    <definedName name="electricfund">#REF!</definedName>
    <definedName name="Employee_Name" localSheetId="1">'[5]Employee Update Log'!#REF!</definedName>
    <definedName name="Employee_Name">'[5]Employee Update Log'!#REF!</definedName>
    <definedName name="employee_num">'[5]Log-In'!$B$10</definedName>
    <definedName name="entbsfb" localSheetId="1">[8]bs!#REF!</definedName>
    <definedName name="entbsfb">[8]bs!#REF!</definedName>
    <definedName name="finanposiion" localSheetId="1">#REF!</definedName>
    <definedName name="finanposiion">#REF!</definedName>
    <definedName name="Fund_List">[3]Project_Category!$A$4:$A$1004</definedName>
    <definedName name="fund_selection_2">[5]Project_Category!$A$1</definedName>
    <definedName name="fund_start">[3]Project_Category!$A$3</definedName>
    <definedName name="GenCIP_YPCF">[5]GenCIP!$EU$164</definedName>
    <definedName name="GenExp" localSheetId="1">#REF!</definedName>
    <definedName name="GenExp">#REF!</definedName>
    <definedName name="GenExpDiff" localSheetId="1">#REF!</definedName>
    <definedName name="GenExpDiff">#REF!</definedName>
    <definedName name="GenExpPY" localSheetId="1">#REF!</definedName>
    <definedName name="GenExpPY">#REF!</definedName>
    <definedName name="genfndexp" localSheetId="1">#REF!</definedName>
    <definedName name="genfndexp">#REF!</definedName>
    <definedName name="genfndrevenues" localSheetId="1">#REF!</definedName>
    <definedName name="genfndrevenues">#REF!</definedName>
    <definedName name="GenRev" localSheetId="1">#REF!</definedName>
    <definedName name="GenRev">#REF!</definedName>
    <definedName name="GenRevDiff" localSheetId="1">#REF!</definedName>
    <definedName name="GenRevDiff">#REF!</definedName>
    <definedName name="GenRevPY" localSheetId="1">#REF!</definedName>
    <definedName name="GenRevPY">#REF!</definedName>
    <definedName name="Gensumrevexp" localSheetId="1">#REF!</definedName>
    <definedName name="Gensumrevexp">#REF!</definedName>
    <definedName name="GW_SACT_NoISF_FunctionProgram1">[9]SACT!$B$11</definedName>
    <definedName name="GW_SACT_NoISF_FunctionProgram2">[9]SACT!$B$13</definedName>
    <definedName name="GW_SACT_NoISF_FunctionProgram3">[9]SACT!$B$12</definedName>
    <definedName name="GW_SACT_NoISF_FunctionProgram4">[9]SACT!$B$14</definedName>
    <definedName name="GW_SACT_NoISF_FunctionProgram5">[9]SACT!$B$15</definedName>
    <definedName name="GW_SACT_NoISF_FunctionProgram6" localSheetId="1">[9]SACT!#REF!</definedName>
    <definedName name="GW_SACT_NoISF_FunctionProgram6">[9]SACT!#REF!</definedName>
    <definedName name="GW_SACT_NoISF_FunctionProgram7">[9]SACT!$B$17</definedName>
    <definedName name="GW_SACT_NoISF_FunctionProgram8">[9]SACT!$B$16</definedName>
    <definedName name="GW_SACT_NoISF_FunctionProgram9" localSheetId="1">[9]SACT!#REF!</definedName>
    <definedName name="GW_SACT_NoISF_FunctionProgram9">[9]SACT!#REF!</definedName>
    <definedName name="GW_SACT_NoISF_GovtalAct_SpItemGainOnSaleofAsset">[9]SACT!$O$39</definedName>
    <definedName name="GW_SACT_NoISF_GovtalAct_Transfers">[9]SACT!$O$42</definedName>
    <definedName name="HRAFunds2" localSheetId="1">#REF!</definedName>
    <definedName name="HRAFunds2">#REF!</definedName>
    <definedName name="INCREMENT">[10]Inputs!$C$15:$F$91</definedName>
    <definedName name="Inflation_Date">'[5]Growth Rate Assumptions'!$D$21:$W$21</definedName>
    <definedName name="INPUT1" localSheetId="1">'[7]Revenue Calculations'!#REF!</definedName>
    <definedName name="INPUT1">'[7]Revenue Calculations'!#REF!</definedName>
    <definedName name="INPUT1A" localSheetId="1">#REF!</definedName>
    <definedName name="INPUT1A">#REF!</definedName>
    <definedName name="INPUT1B" localSheetId="1">#REF!</definedName>
    <definedName name="INPUT1B">#REF!</definedName>
    <definedName name="INPUT2" localSheetId="1">'[7]Revenue Calculations'!#REF!</definedName>
    <definedName name="INPUT2">'[7]Revenue Calculations'!#REF!</definedName>
    <definedName name="INPUT2A" localSheetId="1">#REF!</definedName>
    <definedName name="INPUT2A">#REF!</definedName>
    <definedName name="INPUT2B" localSheetId="1">#REF!</definedName>
    <definedName name="INPUT2B">#REF!</definedName>
    <definedName name="INPUTADM" localSheetId="1">#REF!</definedName>
    <definedName name="INPUTADM">#REF!</definedName>
    <definedName name="INPUTALL">[10]Inputs!$F$15:$AB$1091</definedName>
    <definedName name="INPUTLABELS" localSheetId="1">#REF!</definedName>
    <definedName name="INPUTLABELS">#REF!</definedName>
    <definedName name="INPUTOTHER" localSheetId="1">#REF!</definedName>
    <definedName name="INPUTOTHER">#REF!</definedName>
    <definedName name="Last_Updated_at" localSheetId="1">'[5]Employee Update Log'!#REF!</definedName>
    <definedName name="Last_Updated_at">'[5]Employee Update Log'!#REF!</definedName>
    <definedName name="Last_Updated_by" localSheetId="1">'[5]Employee Update Log'!#REF!</definedName>
    <definedName name="Last_Updated_by">'[5]Employee Update Log'!#REF!</definedName>
    <definedName name="liquorcashinvestment" localSheetId="1">#REF!</definedName>
    <definedName name="liquorcashinvestment">#REF!</definedName>
    <definedName name="LiquorCashInvestments" localSheetId="1">#REF!</definedName>
    <definedName name="LiquorCashInvestments">#REF!</definedName>
    <definedName name="LiquorCashInvestmentsPY" localSheetId="1">#REF!</definedName>
    <definedName name="LiquorCashInvestmentsPY">#REF!</definedName>
    <definedName name="LiquorNetIncomeLoss" localSheetId="1">#REF!</definedName>
    <definedName name="LiquorNetIncomeLoss">#REF!</definedName>
    <definedName name="LiquorNetIncomeLossPY" localSheetId="1">#REF!</definedName>
    <definedName name="LiquorNetIncomeLossPY">#REF!</definedName>
    <definedName name="NAME1" localSheetId="1">'[7]Revenue Calculations'!#REF!</definedName>
    <definedName name="NAME1">'[7]Revenue Calculations'!#REF!</definedName>
    <definedName name="NAME2" localSheetId="1">'[7]Revenue Calculations'!#REF!</definedName>
    <definedName name="NAME2">'[7]Revenue Calculations'!#REF!</definedName>
    <definedName name="new" localSheetId="1">#REF!</definedName>
    <definedName name="new">#REF!</definedName>
    <definedName name="one" localSheetId="1">#REF!</definedName>
    <definedName name="one">#REF!</definedName>
    <definedName name="operations" localSheetId="1">#REF!</definedName>
    <definedName name="operations">#REF!</definedName>
    <definedName name="PARKS" localSheetId="1">#REF!</definedName>
    <definedName name="PARKS">#REF!</definedName>
    <definedName name="POLICE" localSheetId="1">#REF!</definedName>
    <definedName name="POLICE">#REF!</definedName>
    <definedName name="Position" localSheetId="1">'[5]Employee Update Log'!#REF!</definedName>
    <definedName name="Position">'[5]Employee Update Log'!#REF!</definedName>
    <definedName name="_xlnm.Print_Area" localSheetId="1">'Tax Levy '!#REF!</definedName>
    <definedName name="Print_Area_MI" localSheetId="1">#REF!</definedName>
    <definedName name="Print_Area_MI">#REF!</definedName>
    <definedName name="project_2">[5]Project_Category!$E$1</definedName>
    <definedName name="Projects">[5]Project_Category!$E$4:$E$1004</definedName>
    <definedName name="PY_Common_Equity" localSheetId="1">'[2]Bal Sheet'!#REF!</definedName>
    <definedName name="PY_Common_Equity">'[2]Bal Sheet'!#REF!</definedName>
    <definedName name="PY_Depreciation" localSheetId="1">'[2]Income Statement'!#REF!</definedName>
    <definedName name="PY_Depreciation">'[2]Income Statement'!#REF!</definedName>
    <definedName name="PY_Intangible_Assets" localSheetId="1">'[2]Bal Sheet'!#REF!</definedName>
    <definedName name="PY_Intangible_Assets">'[2]Bal Sheet'!#REF!</definedName>
    <definedName name="PY_Interest_Expense" localSheetId="1">'[2]Income Statement'!#REF!</definedName>
    <definedName name="PY_Interest_Expense">'[2]Income Statement'!#REF!</definedName>
    <definedName name="PY_LT_Debt" localSheetId="1">'[2]Bal Sheet'!#REF!</definedName>
    <definedName name="PY_LT_Debt">'[2]Bal Sheet'!#REF!</definedName>
    <definedName name="PY_Market_Value_of_Equity" localSheetId="1">'[2]Income Statement'!#REF!</definedName>
    <definedName name="PY_Market_Value_of_Equity">'[2]Income Statement'!#REF!</definedName>
    <definedName name="PY_Marketable_Sec" localSheetId="1">'[2]Bal Sheet'!#REF!</definedName>
    <definedName name="PY_Marketable_Sec">'[2]Bal Sheet'!#REF!</definedName>
    <definedName name="PY_Other_Exp" localSheetId="1">'[2]Income Statement'!#REF!</definedName>
    <definedName name="PY_Other_Exp">'[2]Income Statement'!#REF!</definedName>
    <definedName name="PY_Selling" localSheetId="1">'[2]Income Statement'!#REF!</definedName>
    <definedName name="PY_Selling">'[2]Income Statement'!#REF!</definedName>
    <definedName name="PY_Tangible_Net_Worth" localSheetId="1">'[2]Income Statement'!#REF!</definedName>
    <definedName name="PY_Tangible_Net_Worth">'[2]Income Statement'!#REF!</definedName>
    <definedName name="PY2_Common_Equity" localSheetId="1">'[2]Bal Sheet'!#REF!</definedName>
    <definedName name="PY2_Common_Equity">'[2]Bal Sheet'!#REF!</definedName>
    <definedName name="PY2_Depreciation" localSheetId="1">'[2]Income Statement'!#REF!</definedName>
    <definedName name="PY2_Depreciation">'[2]Income Statement'!#REF!</definedName>
    <definedName name="PY2_Intangible_Assets" localSheetId="1">'[2]Bal Sheet'!#REF!</definedName>
    <definedName name="PY2_Intangible_Assets">'[2]Bal Sheet'!#REF!</definedName>
    <definedName name="PY2_Interest_Expense" localSheetId="1">'[2]Income Statement'!#REF!</definedName>
    <definedName name="PY2_Interest_Expense">'[2]Income Statement'!#REF!</definedName>
    <definedName name="PY2_LT_Debt" localSheetId="1">'[2]Bal Sheet'!#REF!</definedName>
    <definedName name="PY2_LT_Debt">'[2]Bal Sheet'!#REF!</definedName>
    <definedName name="PY2_Marketable_Sec" localSheetId="1">'[2]Bal Sheet'!#REF!</definedName>
    <definedName name="PY2_Marketable_Sec">'[2]Bal Sheet'!#REF!</definedName>
    <definedName name="PY2_Other_Exp." localSheetId="1">'[2]Income Statement'!#REF!</definedName>
    <definedName name="PY2_Other_Exp.">'[2]Income Statement'!#REF!</definedName>
    <definedName name="PY2_Selling" localSheetId="1">'[2]Income Statement'!#REF!</definedName>
    <definedName name="PY2_Selling">'[2]Income Statement'!#REF!</definedName>
    <definedName name="PY2_Tangible_Net_Worth" localSheetId="1">'[2]Income Statement'!#REF!</definedName>
    <definedName name="PY2_Tangible_Net_Worth">'[2]Income Statement'!#REF!</definedName>
    <definedName name="Refper" localSheetId="1">#REF!</definedName>
    <definedName name="Refper">#REF!</definedName>
    <definedName name="RefuseCashInvestments" localSheetId="1">#REF!</definedName>
    <definedName name="RefuseCashInvestments">#REF!</definedName>
    <definedName name="RefuseCashInvestmentsPY" localSheetId="1">#REF!</definedName>
    <definedName name="RefuseCashInvestmentsPY">#REF!</definedName>
    <definedName name="RefuseNetIncomeLoss" localSheetId="1">#REF!</definedName>
    <definedName name="RefuseNetIncomeLoss">#REF!</definedName>
    <definedName name="RefuseNetIncomeLossPY" localSheetId="1">#REF!</definedName>
    <definedName name="RefuseNetIncomeLossPY">#REF!</definedName>
    <definedName name="RESET" localSheetId="1">#REF!</definedName>
    <definedName name="RESET">#REF!</definedName>
    <definedName name="revcompar" localSheetId="1">#REF!</definedName>
    <definedName name="revcompar">#REF!</definedName>
    <definedName name="Revsum" localSheetId="1">#REF!</definedName>
    <definedName name="Revsum">#REF!</definedName>
    <definedName name="round_list">[5]Project_Category!$H$4:$H$7</definedName>
    <definedName name="round_list_2">[5]Project_Category!$I$4:$I$7</definedName>
    <definedName name="round_selected">[5]Project_Category!$H$1</definedName>
    <definedName name="round_type">'[5]Growth Rate Assumptions'!$C$4</definedName>
    <definedName name="SewerCashInvestments" localSheetId="1">'[11]Wastewater Fund'!#REF!</definedName>
    <definedName name="SewerCashInvestments">'[11]Wastewater Fund'!#REF!</definedName>
    <definedName name="SewerCashInvestmentsPY" localSheetId="1">'[11]Wastewater Fund'!#REF!</definedName>
    <definedName name="SewerCashInvestmentsPY">'[11]Wastewater Fund'!#REF!</definedName>
    <definedName name="SewerFund" localSheetId="1">#REF!</definedName>
    <definedName name="SewerFund">#REF!</definedName>
    <definedName name="SewerNetIncomeLoss" localSheetId="1">#REF!</definedName>
    <definedName name="SewerNetIncomeLoss">#REF!</definedName>
    <definedName name="SewerNetIncomeLossPY" localSheetId="1">#REF!</definedName>
    <definedName name="SewerNetIncomeLossPY">#REF!</definedName>
    <definedName name="SNUMBER" localSheetId="1">'[7]Revenue Calculations'!#REF!</definedName>
    <definedName name="SNUMBER">'[7]Revenue Calculations'!#REF!</definedName>
    <definedName name="SpecRevFBIncDec" localSheetId="1">#REF!</definedName>
    <definedName name="SpecRevFBIncDec">#REF!</definedName>
    <definedName name="specrevfnds" localSheetId="1">#REF!</definedName>
    <definedName name="specrevfnds">#REF!</definedName>
    <definedName name="SpecRevFundBalance" localSheetId="1">#REF!</definedName>
    <definedName name="SpecRevFundBalance">#REF!</definedName>
    <definedName name="SpecRevFundBalancePY" localSheetId="1">#REF!</definedName>
    <definedName name="SpecRevFundBalancePY">#REF!</definedName>
    <definedName name="Start" localSheetId="1">#REF!</definedName>
    <definedName name="Start">#REF!</definedName>
    <definedName name="STREETS" localSheetId="1">#REF!</definedName>
    <definedName name="STREETS">#REF!</definedName>
    <definedName name="sumsprevbalances" localSheetId="1">#REF!</definedName>
    <definedName name="sumsprevbalances">#REF!</definedName>
    <definedName name="swcash" localSheetId="1">'[8]ent NA'!#REF!</definedName>
    <definedName name="swcash">'[8]ent NA'!#REF!</definedName>
    <definedName name="TabID">[5]Project_Category!$B$4:$B$1004</definedName>
    <definedName name="TaxLevySum">'Tax Levy '!#REF!</definedName>
    <definedName name="Time" localSheetId="1">'[5]Employee Update Log'!#REF!</definedName>
    <definedName name="Time">'[5]Employee Update Log'!#REF!</definedName>
    <definedName name="update_num">'[5]Employee Update Log'!$A$1</definedName>
    <definedName name="UTILITIES" localSheetId="1">#REF!</definedName>
    <definedName name="UTILITIES">#REF!</definedName>
    <definedName name="Valid" localSheetId="1">#REF!</definedName>
    <definedName name="Valid">#REF!</definedName>
    <definedName name="wastewaterfnd" localSheetId="1">#REF!</definedName>
    <definedName name="wastewaterfnd">#REF!</definedName>
    <definedName name="WaterCashInvestments" localSheetId="1">#REF!</definedName>
    <definedName name="WaterCashInvestments">#REF!</definedName>
    <definedName name="WaterCashInvestmentsPY" localSheetId="1">#REF!</definedName>
    <definedName name="WaterCashInvestmentsPY">#REF!</definedName>
    <definedName name="waterfund" localSheetId="1">#REF!</definedName>
    <definedName name="waterfund">#REF!</definedName>
    <definedName name="WaterNetIncomeLoss" localSheetId="1">#REF!</definedName>
    <definedName name="WaterNetIncomeLoss">#REF!</definedName>
    <definedName name="WaterNetIncomeLossPY" localSheetId="1">#REF!</definedName>
    <definedName name="WaterNetIncomeLossPY">#REF!</definedName>
    <definedName name="wrn.All._.Cash._.Flows." hidden="1">{"All Funds Cash Flows",#N/A,TRUE,"CIP Cash Flows"}</definedName>
    <definedName name="wrn.All._.CIPs." hidden="1">{"General CIP",#N/A,TRUE,"GenCIP";"Streets CIP",#N/A,TRUE,"StreetCIP";"Parks CIP",#N/A,TRUE,"ParkImpCIP";"Lakefront CIP",#N/A,TRUE,"LakefrontCIP";"Stormwater CIP",#N/A,TRUE,"StormCIP";"Water CIP",#N/A,TRUE,"WaterCIP";"Sewer CIP",#N/A,TRUE,"SewerCIP"}</definedName>
    <definedName name="wrn.General._.Fund." hidden="1">{"General CIP",#N/A,TRUE,"GenCIP";"General Cash Flows",#N/A,TRUE,"CIP Cash Flows"}</definedName>
    <definedName name="wrn.Growth._.Rates." hidden="1">{"Growth Rate Assumptions",#N/A,TRUE,"Growth Rate Assumptions"}</definedName>
    <definedName name="wrn.Lakefront._.Fund." hidden="1">{"Lakefront CIP",#N/A,FALSE,"LakefrontCIP";"Lakefront Cash Flows",#N/A,FALSE,"CIP Cash Flows"}</definedName>
    <definedName name="wrn.Parks._.and._.Trails._.Fund." hidden="1">{"Parks CIP",#N/A,FALSE,"ParkImpCIP";"Parks Cash Flows",#N/A,FALSE,"CIP Cash Flows"}</definedName>
    <definedName name="wrn.Sewer._.Fund." hidden="1">{"Sewer CIP",#N/A,FALSE,"SewerCIP";"Sewer Cash Flows",#N/A,FALSE,"CIP Cash Flows"}</definedName>
    <definedName name="wrn.Stormwater._.Fund." hidden="1">{"Stormwater CIP",#N/A,FALSE,"StormCIP";"Stormwater Cash Flows",#N/A,FALSE,"CIP Cash Flows"}</definedName>
    <definedName name="wrn.Streets._.Fund." hidden="1">{"Streets CIP",#N/A,FALSE,"StreetCIP";"Streets Cash Flows",#N/A,FALSE,"CIP Cash Flows"}</definedName>
    <definedName name="wrn.Water._.Fund." hidden="1">{"Water CIP",#N/A,FALSE,"WaterCIP";"Water Cash Flows",#N/A,FALSE,"CIP Cash Flows"}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75" l="1"/>
  <c r="F55" i="75"/>
  <c r="G55" i="75"/>
  <c r="D55" i="75"/>
  <c r="H18" i="75" l="1"/>
  <c r="J254" i="77" l="1"/>
  <c r="J201" i="77"/>
  <c r="J247" i="77" l="1"/>
  <c r="J204" i="77"/>
  <c r="J157" i="77"/>
  <c r="J152" i="77"/>
  <c r="J128" i="77"/>
  <c r="J124" i="77"/>
  <c r="J82" i="77"/>
  <c r="J62" i="77"/>
  <c r="J48" i="77"/>
  <c r="H14" i="75"/>
  <c r="H35" i="75" l="1"/>
  <c r="H34" i="75"/>
  <c r="H33" i="75"/>
  <c r="H32" i="75"/>
  <c r="H31" i="75"/>
  <c r="H30" i="75"/>
  <c r="H29" i="75"/>
  <c r="H28" i="75"/>
  <c r="H27" i="75"/>
  <c r="H36" i="75"/>
  <c r="H48" i="75"/>
  <c r="H54" i="75"/>
  <c r="H53" i="75"/>
  <c r="H52" i="75"/>
  <c r="H51" i="75"/>
  <c r="H49" i="75"/>
  <c r="H37" i="75"/>
  <c r="H47" i="75"/>
  <c r="H46" i="75"/>
  <c r="H40" i="75"/>
  <c r="H44" i="75"/>
  <c r="H43" i="75"/>
  <c r="H42" i="75"/>
  <c r="H41" i="75"/>
  <c r="H50" i="75"/>
  <c r="H38" i="75"/>
  <c r="G4" i="75"/>
  <c r="G5" i="75"/>
  <c r="G6" i="75"/>
  <c r="G7" i="75"/>
  <c r="G8" i="75"/>
  <c r="G9" i="75"/>
  <c r="G10" i="75"/>
  <c r="G11" i="75"/>
  <c r="G12" i="75"/>
  <c r="G13" i="75"/>
  <c r="G14" i="75"/>
  <c r="F4" i="75"/>
  <c r="F7" i="75"/>
  <c r="F9" i="75"/>
  <c r="F14" i="75"/>
  <c r="E4" i="75"/>
  <c r="E5" i="75"/>
  <c r="E6" i="75"/>
  <c r="E7" i="75"/>
  <c r="E8" i="75"/>
  <c r="E9" i="75"/>
  <c r="E10" i="75"/>
  <c r="E11" i="75"/>
  <c r="E12" i="75"/>
  <c r="E13" i="75"/>
  <c r="E14" i="75"/>
  <c r="D4" i="75"/>
  <c r="D5" i="75"/>
  <c r="D6" i="75"/>
  <c r="D7" i="75"/>
  <c r="D8" i="75"/>
  <c r="D9" i="75"/>
  <c r="D10" i="75"/>
  <c r="D11" i="75"/>
  <c r="D12" i="75"/>
  <c r="D13" i="75"/>
  <c r="D14" i="75"/>
  <c r="D9" i="71"/>
  <c r="E9" i="71"/>
  <c r="D3" i="75" l="1"/>
  <c r="D15" i="75" s="1"/>
  <c r="E3" i="75"/>
  <c r="E15" i="75" s="1"/>
  <c r="F3" i="75"/>
  <c r="F15" i="75" s="1"/>
  <c r="G3" i="75"/>
  <c r="H55" i="75"/>
  <c r="H3" i="75" s="1"/>
  <c r="D8" i="71"/>
  <c r="E8" i="71" s="1"/>
  <c r="D7" i="71"/>
  <c r="E7" i="71" s="1"/>
  <c r="D5" i="71"/>
  <c r="E5" i="71" s="1"/>
  <c r="C3" i="71" l="1"/>
  <c r="H15" i="75"/>
  <c r="B3" i="71"/>
  <c r="B11" i="71" s="1"/>
  <c r="G15" i="75"/>
  <c r="D3" i="71"/>
  <c r="D11" i="71" s="1"/>
  <c r="J24" i="76" l="1"/>
  <c r="C11" i="71"/>
  <c r="E3" i="71"/>
  <c r="E11" i="71"/>
  <c r="I3" i="71" l="1"/>
  <c r="I2" i="71" l="1"/>
  <c r="I4" i="71" s="1"/>
</calcChain>
</file>

<file path=xl/sharedStrings.xml><?xml version="1.0" encoding="utf-8"?>
<sst xmlns="http://schemas.openxmlformats.org/spreadsheetml/2006/main" count="2155" uniqueCount="860">
  <si>
    <t>Budget</t>
  </si>
  <si>
    <t>Intergovernmental</t>
  </si>
  <si>
    <t>Miscellaneous</t>
  </si>
  <si>
    <t>Debt Levy</t>
  </si>
  <si>
    <t>Actual</t>
  </si>
  <si>
    <t>YTD</t>
  </si>
  <si>
    <t>Property taxes</t>
  </si>
  <si>
    <t>General Levy</t>
  </si>
  <si>
    <t>Total Levy</t>
  </si>
  <si>
    <t>Fund #</t>
  </si>
  <si>
    <t>Fines and forfeitures</t>
  </si>
  <si>
    <t>Charges for services</t>
  </si>
  <si>
    <t>Police department</t>
  </si>
  <si>
    <t>Public Safety CIP</t>
  </si>
  <si>
    <t>General fund reserves available for CIP</t>
  </si>
  <si>
    <t>Capital Levy</t>
  </si>
  <si>
    <t>R</t>
  </si>
  <si>
    <t>101-31010</t>
  </si>
  <si>
    <t>Current Ad Valorem Taxes</t>
  </si>
  <si>
    <t>Account #</t>
  </si>
  <si>
    <t>Account Description</t>
  </si>
  <si>
    <t>GL</t>
  </si>
  <si>
    <t>Group</t>
  </si>
  <si>
    <t>101-31020</t>
  </si>
  <si>
    <t>Delinquent Ad Valorem Taxes</t>
  </si>
  <si>
    <t>101-31060</t>
  </si>
  <si>
    <t>Excess Tax Increments</t>
  </si>
  <si>
    <t>101-31900</t>
  </si>
  <si>
    <t>Penalties and Interest DelTax</t>
  </si>
  <si>
    <t>101-32110</t>
  </si>
  <si>
    <t>Alchoholic Beverages</t>
  </si>
  <si>
    <t>101-32170</t>
  </si>
  <si>
    <t>Amusements</t>
  </si>
  <si>
    <t>101-32180</t>
  </si>
  <si>
    <t>Other Licenses/Permits</t>
  </si>
  <si>
    <t>101-32190</t>
  </si>
  <si>
    <t>Cigarette License</t>
  </si>
  <si>
    <t>101-32210</t>
  </si>
  <si>
    <t>Building Permits</t>
  </si>
  <si>
    <t>101-32220</t>
  </si>
  <si>
    <t>HVAC Permit</t>
  </si>
  <si>
    <t>101-32230</t>
  </si>
  <si>
    <t>Plumbing Connection Permits</t>
  </si>
  <si>
    <t>101-32270</t>
  </si>
  <si>
    <t>Plan Check</t>
  </si>
  <si>
    <t>101-33400</t>
  </si>
  <si>
    <t>State Grants and Aids</t>
  </si>
  <si>
    <t>101-33401</t>
  </si>
  <si>
    <t>Local Government Aid</t>
  </si>
  <si>
    <t>101-33402</t>
  </si>
  <si>
    <t>Market Value Credit</t>
  </si>
  <si>
    <t>101-33405</t>
  </si>
  <si>
    <t>PERA Rate Increase Aid</t>
  </si>
  <si>
    <t>101-33416</t>
  </si>
  <si>
    <t>Police Training Reimbursement</t>
  </si>
  <si>
    <t>101-33419</t>
  </si>
  <si>
    <t>Muni State Aid St Maintenance</t>
  </si>
  <si>
    <t>101-33430</t>
  </si>
  <si>
    <t>State Police Aid</t>
  </si>
  <si>
    <t>101-33460</t>
  </si>
  <si>
    <t>Nightcap Police</t>
  </si>
  <si>
    <t>101-33500</t>
  </si>
  <si>
    <t>Federal Grant Aid</t>
  </si>
  <si>
    <t>101-33630</t>
  </si>
  <si>
    <t>TZD Police</t>
  </si>
  <si>
    <t>101-33640</t>
  </si>
  <si>
    <t>Bulletproof Vest Partnership</t>
  </si>
  <si>
    <t>101-34000</t>
  </si>
  <si>
    <t>Charges for Services</t>
  </si>
  <si>
    <t>101-34103</t>
  </si>
  <si>
    <t>Zoning and Subdivision Fees</t>
  </si>
  <si>
    <t>101-34104</t>
  </si>
  <si>
    <t>Building Permit Fee</t>
  </si>
  <si>
    <t>101-34107</t>
  </si>
  <si>
    <t>Assessment Search Fees</t>
  </si>
  <si>
    <t>101-34108</t>
  </si>
  <si>
    <t>Admin Charges Other Funds</t>
  </si>
  <si>
    <t>101-34200</t>
  </si>
  <si>
    <t>Public Safety Charges for Srvs</t>
  </si>
  <si>
    <t>101-34203</t>
  </si>
  <si>
    <t>Accident/Police Report</t>
  </si>
  <si>
    <t>101-34300</t>
  </si>
  <si>
    <t>Road Construction</t>
  </si>
  <si>
    <t>101-34780</t>
  </si>
  <si>
    <t>Park Fees</t>
  </si>
  <si>
    <t>101-34800</t>
  </si>
  <si>
    <t>Franchise &amp; Licensing Revenue</t>
  </si>
  <si>
    <t>101-34950</t>
  </si>
  <si>
    <t>Other Revenues</t>
  </si>
  <si>
    <t>101-35000</t>
  </si>
  <si>
    <t>Fines and Forfeits</t>
  </si>
  <si>
    <t>101-36100</t>
  </si>
  <si>
    <t>Specl Assessments-PPD</t>
  </si>
  <si>
    <t>101-36205</t>
  </si>
  <si>
    <t>Co-op Dividend</t>
  </si>
  <si>
    <t>101-36210</t>
  </si>
  <si>
    <t>Interest Earnings</t>
  </si>
  <si>
    <t>101-36220</t>
  </si>
  <si>
    <t>Rent and Royalties</t>
  </si>
  <si>
    <t>101-36230</t>
  </si>
  <si>
    <t>Contributions and Donations</t>
  </si>
  <si>
    <t>101-36240</t>
  </si>
  <si>
    <t>Special Park Revenues</t>
  </si>
  <si>
    <t>101-36245</t>
  </si>
  <si>
    <t>Insurance Settlement</t>
  </si>
  <si>
    <t>101-36250</t>
  </si>
  <si>
    <t>Spec Program Donations PD</t>
  </si>
  <si>
    <t>101-36300</t>
  </si>
  <si>
    <t>Refunds and reimbursements</t>
  </si>
  <si>
    <t>101-39101</t>
  </si>
  <si>
    <t>Sales of General Fixed Assets</t>
  </si>
  <si>
    <t>101-39200</t>
  </si>
  <si>
    <t>Interfund Operating Transfers</t>
  </si>
  <si>
    <t>101-39203</t>
  </si>
  <si>
    <t>Transfer from Other Fund</t>
  </si>
  <si>
    <t>101-39300</t>
  </si>
  <si>
    <t>Proceeds-Gen Long-term Debt</t>
  </si>
  <si>
    <t>101-39400</t>
  </si>
  <si>
    <t>Use of Reserves</t>
  </si>
  <si>
    <t>101-39999</t>
  </si>
  <si>
    <t>Prior Period Adjustment</t>
  </si>
  <si>
    <t>Sale of fixed assets</t>
  </si>
  <si>
    <t>E</t>
  </si>
  <si>
    <t>101-41000-100</t>
  </si>
  <si>
    <t>Salaries and Wages</t>
  </si>
  <si>
    <t>101-41000-101</t>
  </si>
  <si>
    <t>101-41000-102</t>
  </si>
  <si>
    <t>Overtime</t>
  </si>
  <si>
    <t>101-41000-121</t>
  </si>
  <si>
    <t>PERA</t>
  </si>
  <si>
    <t>101-41000-122</t>
  </si>
  <si>
    <t>Payroll Taxes</t>
  </si>
  <si>
    <t>101-41000-131</t>
  </si>
  <si>
    <t>Employer Paid Health</t>
  </si>
  <si>
    <t>101-41000-133</t>
  </si>
  <si>
    <t>Employer Paid Dental</t>
  </si>
  <si>
    <t>101-41000-134</t>
  </si>
  <si>
    <t>Employer Paid Life</t>
  </si>
  <si>
    <t>101-41000-141</t>
  </si>
  <si>
    <t>Unemploy Comp Insurance Prem</t>
  </si>
  <si>
    <t>101-41000-150</t>
  </si>
  <si>
    <t>Worker s Comp (GENERAL)</t>
  </si>
  <si>
    <t>101-41000-151</t>
  </si>
  <si>
    <t>Worker s Comp Insurance Prem</t>
  </si>
  <si>
    <t>101-41000-200</t>
  </si>
  <si>
    <t>Supplies</t>
  </si>
  <si>
    <t>101-41000-208</t>
  </si>
  <si>
    <t>Training and Licensing</t>
  </si>
  <si>
    <t>101-41000-214</t>
  </si>
  <si>
    <t>Building Heat</t>
  </si>
  <si>
    <t>101-41000-300</t>
  </si>
  <si>
    <t>Professional Services</t>
  </si>
  <si>
    <t>101-41000-301</t>
  </si>
  <si>
    <t>Auditing and Acct g Services</t>
  </si>
  <si>
    <t>101-41000-303</t>
  </si>
  <si>
    <t>Engineering Fees</t>
  </si>
  <si>
    <t>101-41000-304</t>
  </si>
  <si>
    <t>Legal Fees</t>
  </si>
  <si>
    <t>101-41000-306</t>
  </si>
  <si>
    <t>Recruitment</t>
  </si>
  <si>
    <t>101-41000-309</t>
  </si>
  <si>
    <t>EDP, Software and Design</t>
  </si>
  <si>
    <t>101-41000-310</t>
  </si>
  <si>
    <t>101-41000-313</t>
  </si>
  <si>
    <t>Planning Fee s</t>
  </si>
  <si>
    <t>101-41000-321</t>
  </si>
  <si>
    <t>Telephone &amp;  Communications</t>
  </si>
  <si>
    <t>101-41000-322</t>
  </si>
  <si>
    <t>Postage</t>
  </si>
  <si>
    <t>101-41000-330</t>
  </si>
  <si>
    <t>Travel</t>
  </si>
  <si>
    <t>101-41000-343</t>
  </si>
  <si>
    <t>Advertising</t>
  </si>
  <si>
    <t>101-41000-345</t>
  </si>
  <si>
    <t>Newsletter Expenses</t>
  </si>
  <si>
    <t>101-41000-351</t>
  </si>
  <si>
    <t>Legal Notices Publishing</t>
  </si>
  <si>
    <t>101-41000-352</t>
  </si>
  <si>
    <t>General Notices and Pub Info</t>
  </si>
  <si>
    <t>101-41000-360</t>
  </si>
  <si>
    <t>Liability Insurance</t>
  </si>
  <si>
    <t>101-41000-362</t>
  </si>
  <si>
    <t>Property Insurance</t>
  </si>
  <si>
    <t>101-41000-381</t>
  </si>
  <si>
    <t>Electricity</t>
  </si>
  <si>
    <t>101-41000-400</t>
  </si>
  <si>
    <t>Repairs and Maintenance</t>
  </si>
  <si>
    <t>101-41000-401</t>
  </si>
  <si>
    <t>R &amp; M Buildings</t>
  </si>
  <si>
    <t>101-41000-406</t>
  </si>
  <si>
    <t>Grounds Maintence</t>
  </si>
  <si>
    <t>101-41000-408</t>
  </si>
  <si>
    <t>Sand/Rock/Dirt</t>
  </si>
  <si>
    <t>101-41000-413</t>
  </si>
  <si>
    <t>Rental</t>
  </si>
  <si>
    <t>101-41000-430</t>
  </si>
  <si>
    <t>101-41000-431</t>
  </si>
  <si>
    <t>Bank Fees</t>
  </si>
  <si>
    <t>101-41000-433</t>
  </si>
  <si>
    <t>Dues and Subscriptions</t>
  </si>
  <si>
    <t>101-41000-438</t>
  </si>
  <si>
    <t>Assessments/Taxes/Penalties</t>
  </si>
  <si>
    <t>101-41000-440</t>
  </si>
  <si>
    <t>Cleaning Service</t>
  </si>
  <si>
    <t>101-41000-500</t>
  </si>
  <si>
    <t>Capital Outlay</t>
  </si>
  <si>
    <t>101-41000-510</t>
  </si>
  <si>
    <t>Land</t>
  </si>
  <si>
    <t>101-41000-580</t>
  </si>
  <si>
    <t>Equipment</t>
  </si>
  <si>
    <t>101-41000-620</t>
  </si>
  <si>
    <t>Fiscal Agent s Fees</t>
  </si>
  <si>
    <t>101-41000-810</t>
  </si>
  <si>
    <t>Refunds/Reimbursements</t>
  </si>
  <si>
    <t>101-41110-100</t>
  </si>
  <si>
    <t>101-41110-122</t>
  </si>
  <si>
    <t>101-41110-142</t>
  </si>
  <si>
    <t>Unemployment Benefit Payments</t>
  </si>
  <si>
    <t>101-41110-151</t>
  </si>
  <si>
    <t>101-41110-200</t>
  </si>
  <si>
    <t>101-41110-208</t>
  </si>
  <si>
    <t>101-41110-321</t>
  </si>
  <si>
    <t>101-41110-330</t>
  </si>
  <si>
    <t>101-41110-351</t>
  </si>
  <si>
    <t>101-41110-400</t>
  </si>
  <si>
    <t>101-41110-430</t>
  </si>
  <si>
    <t>101-41110-433</t>
  </si>
  <si>
    <t>101-41110-580</t>
  </si>
  <si>
    <t>101-41910-100</t>
  </si>
  <si>
    <t>101-41910-102</t>
  </si>
  <si>
    <t>101-41910-121</t>
  </si>
  <si>
    <t>101-41910-122</t>
  </si>
  <si>
    <t>101-41910-131</t>
  </si>
  <si>
    <t>101-41910-133</t>
  </si>
  <si>
    <t>101-41910-134</t>
  </si>
  <si>
    <t>101-41910-151</t>
  </si>
  <si>
    <t>101-41910-200</t>
  </si>
  <si>
    <t>101-41910-208</t>
  </si>
  <si>
    <t>101-41910-300</t>
  </si>
  <si>
    <t>101-41910-303</t>
  </si>
  <si>
    <t>101-41910-304</t>
  </si>
  <si>
    <t>101-41910-313</t>
  </si>
  <si>
    <t>101-41910-322</t>
  </si>
  <si>
    <t>101-41910-351</t>
  </si>
  <si>
    <t>101-41910-430</t>
  </si>
  <si>
    <t>101-41910-810</t>
  </si>
  <si>
    <t>101-42100-100</t>
  </si>
  <si>
    <t>101-42100-102</t>
  </si>
  <si>
    <t>101-42100-121</t>
  </si>
  <si>
    <t>101-42100-122</t>
  </si>
  <si>
    <t>101-42100-131</t>
  </si>
  <si>
    <t>101-42100-133</t>
  </si>
  <si>
    <t>101-42100-134</t>
  </si>
  <si>
    <t>101-42100-142</t>
  </si>
  <si>
    <t>101-42100-151</t>
  </si>
  <si>
    <t>101-42100-200</t>
  </si>
  <si>
    <t>101-42100-208</t>
  </si>
  <si>
    <t>101-42100-214</t>
  </si>
  <si>
    <t>101-42100-217</t>
  </si>
  <si>
    <t>Uniforms</t>
  </si>
  <si>
    <t>101-42100-303</t>
  </si>
  <si>
    <t>101-42100-304</t>
  </si>
  <si>
    <t>101-42100-306</t>
  </si>
  <si>
    <t>101-42100-309</t>
  </si>
  <si>
    <t>101-42100-310</t>
  </si>
  <si>
    <t>101-42100-321</t>
  </si>
  <si>
    <t>101-42100-322</t>
  </si>
  <si>
    <t>101-42100-330</t>
  </si>
  <si>
    <t>101-42100-360</t>
  </si>
  <si>
    <t>101-42100-362</t>
  </si>
  <si>
    <t>101-42100-381</t>
  </si>
  <si>
    <t>101-42100-382</t>
  </si>
  <si>
    <t>Water Utilities</t>
  </si>
  <si>
    <t>101-42100-385</t>
  </si>
  <si>
    <t>Sewer Utilities</t>
  </si>
  <si>
    <t>101-42100-400</t>
  </si>
  <si>
    <t>101-42100-406</t>
  </si>
  <si>
    <t>101-42100-412</t>
  </si>
  <si>
    <t>Building Rentals</t>
  </si>
  <si>
    <t>101-42100-413</t>
  </si>
  <si>
    <t>101-42100-418</t>
  </si>
  <si>
    <t>Vehicle Fuels</t>
  </si>
  <si>
    <t>101-42100-419</t>
  </si>
  <si>
    <t>Vehicle Operations</t>
  </si>
  <si>
    <t>101-42100-430</t>
  </si>
  <si>
    <t>101-42100-433</t>
  </si>
  <si>
    <t>101-42100-438</t>
  </si>
  <si>
    <t>101-42100-440</t>
  </si>
  <si>
    <t>101-42100-441</t>
  </si>
  <si>
    <t>Investigation Expense</t>
  </si>
  <si>
    <t>101-42100-443</t>
  </si>
  <si>
    <t>Forfeiture Expense</t>
  </si>
  <si>
    <t>101-42100-500</t>
  </si>
  <si>
    <t>101-42100-580</t>
  </si>
  <si>
    <t>101-42100-810</t>
  </si>
  <si>
    <t>101-42200-300</t>
  </si>
  <si>
    <t>101-42200-304</t>
  </si>
  <si>
    <t>101-42200-720</t>
  </si>
  <si>
    <t>Operating Transfers</t>
  </si>
  <si>
    <t>101-42400-100</t>
  </si>
  <si>
    <t>101-42400-102</t>
  </si>
  <si>
    <t>101-42400-121</t>
  </si>
  <si>
    <t>101-42400-122</t>
  </si>
  <si>
    <t>101-42400-131</t>
  </si>
  <si>
    <t>101-42400-133</t>
  </si>
  <si>
    <t>101-42400-134</t>
  </si>
  <si>
    <t>101-42400-151</t>
  </si>
  <si>
    <t>101-42400-200</t>
  </si>
  <si>
    <t>101-42400-208</t>
  </si>
  <si>
    <t>101-42400-303</t>
  </si>
  <si>
    <t>101-42400-309</t>
  </si>
  <si>
    <t>101-42400-310</t>
  </si>
  <si>
    <t>101-42400-311</t>
  </si>
  <si>
    <t>Bldg Permit Expense</t>
  </si>
  <si>
    <t>101-42400-312</t>
  </si>
  <si>
    <t>Plan Review Expense</t>
  </si>
  <si>
    <t>101-42400-314</t>
  </si>
  <si>
    <t>Mechanical Permit Expense</t>
  </si>
  <si>
    <t>101-42400-315</t>
  </si>
  <si>
    <t>Plumbing Permit Expense</t>
  </si>
  <si>
    <t>101-42400-321</t>
  </si>
  <si>
    <t>101-42400-322</t>
  </si>
  <si>
    <t>101-42400-430</t>
  </si>
  <si>
    <t>101-42400-500</t>
  </si>
  <si>
    <t>101-42400-580</t>
  </si>
  <si>
    <t>101-42400-810</t>
  </si>
  <si>
    <t>101-42500-362</t>
  </si>
  <si>
    <t>101-42500-381</t>
  </si>
  <si>
    <t>101-42500-400</t>
  </si>
  <si>
    <t>101-42500-500</t>
  </si>
  <si>
    <t>101-42700-200</t>
  </si>
  <si>
    <t>101-42700-300</t>
  </si>
  <si>
    <t>101-42700-304</t>
  </si>
  <si>
    <t>101-43100-100</t>
  </si>
  <si>
    <t>101-43100-102</t>
  </si>
  <si>
    <t>101-43100-121</t>
  </si>
  <si>
    <t>101-43100-122</t>
  </si>
  <si>
    <t>101-43100-131</t>
  </si>
  <si>
    <t>101-43100-133</t>
  </si>
  <si>
    <t>101-43100-134</t>
  </si>
  <si>
    <t>101-43100-142</t>
  </si>
  <si>
    <t>101-43100-151</t>
  </si>
  <si>
    <t>101-43100-200</t>
  </si>
  <si>
    <t>101-43100-211</t>
  </si>
  <si>
    <t>Equipment Fuel</t>
  </si>
  <si>
    <t>101-43100-214</t>
  </si>
  <si>
    <t>101-43100-217</t>
  </si>
  <si>
    <t>101-43100-226</t>
  </si>
  <si>
    <t>Signs</t>
  </si>
  <si>
    <t>101-43100-303</t>
  </si>
  <si>
    <t>101-43100-304</t>
  </si>
  <si>
    <t>101-43100-305</t>
  </si>
  <si>
    <t>Medical and Dental Fees</t>
  </si>
  <si>
    <t>101-43100-306</t>
  </si>
  <si>
    <t>101-43100-310</t>
  </si>
  <si>
    <t>101-43100-321</t>
  </si>
  <si>
    <t>101-43100-322</t>
  </si>
  <si>
    <t>101-43100-330</t>
  </si>
  <si>
    <t>101-43100-351</t>
  </si>
  <si>
    <t>101-43100-360</t>
  </si>
  <si>
    <t>101-43100-362</t>
  </si>
  <si>
    <t>101-43100-381</t>
  </si>
  <si>
    <t>101-43100-387</t>
  </si>
  <si>
    <t>Street &amp; Park Lighting</t>
  </si>
  <si>
    <t>101-43100-400</t>
  </si>
  <si>
    <t>101-43100-406</t>
  </si>
  <si>
    <t>101-43100-407</t>
  </si>
  <si>
    <t>Snow Plowing</t>
  </si>
  <si>
    <t>101-43100-408</t>
  </si>
  <si>
    <t>101-43100-409</t>
  </si>
  <si>
    <t>St. Sweeping</t>
  </si>
  <si>
    <t>101-43100-411</t>
  </si>
  <si>
    <t>Road Maintenance</t>
  </si>
  <si>
    <t>101-43100-413</t>
  </si>
  <si>
    <t>101-43100-418</t>
  </si>
  <si>
    <t>101-43100-419</t>
  </si>
  <si>
    <t>101-43100-438</t>
  </si>
  <si>
    <t>101-43100-440</t>
  </si>
  <si>
    <t>101-43100-500</t>
  </si>
  <si>
    <t>101-43100-580</t>
  </si>
  <si>
    <t>101-43124-381</t>
  </si>
  <si>
    <t>101-43124-400</t>
  </si>
  <si>
    <t>101-45200-100</t>
  </si>
  <si>
    <t>101-45200-102</t>
  </si>
  <si>
    <t>101-45200-121</t>
  </si>
  <si>
    <t>101-45200-122</t>
  </si>
  <si>
    <t>101-45200-131</t>
  </si>
  <si>
    <t>101-45200-133</t>
  </si>
  <si>
    <t>101-45200-134</t>
  </si>
  <si>
    <t>101-45200-142</t>
  </si>
  <si>
    <t>101-45200-151</t>
  </si>
  <si>
    <t>101-45200-200</t>
  </si>
  <si>
    <t>101-45200-210</t>
  </si>
  <si>
    <t>Supplies/Water Meter, Etc.</t>
  </si>
  <si>
    <t>101-45200-211</t>
  </si>
  <si>
    <t>101-45200-221</t>
  </si>
  <si>
    <t>101-45200-226</t>
  </si>
  <si>
    <t>101-45200-303</t>
  </si>
  <si>
    <t>101-45200-304</t>
  </si>
  <si>
    <t>101-45200-310</t>
  </si>
  <si>
    <t>101-45200-313</t>
  </si>
  <si>
    <t>101-45200-319</t>
  </si>
  <si>
    <t>Programming Fees</t>
  </si>
  <si>
    <t>101-45200-321</t>
  </si>
  <si>
    <t>101-45200-322</t>
  </si>
  <si>
    <t>101-45200-330</t>
  </si>
  <si>
    <t>101-45200-340</t>
  </si>
  <si>
    <t>101-45200-351</t>
  </si>
  <si>
    <t>101-45200-360</t>
  </si>
  <si>
    <t>101-45200-362</t>
  </si>
  <si>
    <t>101-45200-381</t>
  </si>
  <si>
    <t>101-45200-384</t>
  </si>
  <si>
    <t>Refuse/Garbage Disposal</t>
  </si>
  <si>
    <t>101-45200-387</t>
  </si>
  <si>
    <t>101-45200-400</t>
  </si>
  <si>
    <t>101-45200-406</t>
  </si>
  <si>
    <t>101-45200-407</t>
  </si>
  <si>
    <t>101-45200-408</t>
  </si>
  <si>
    <t>101-45200-409</t>
  </si>
  <si>
    <t>101-45200-413</t>
  </si>
  <si>
    <t>101-45200-430</t>
  </si>
  <si>
    <t>101-45200-433</t>
  </si>
  <si>
    <t>101-45200-438</t>
  </si>
  <si>
    <t>101-45200-440</t>
  </si>
  <si>
    <t>101-45200-500</t>
  </si>
  <si>
    <t>101-45200-580</t>
  </si>
  <si>
    <t>101-45200-810</t>
  </si>
  <si>
    <t>101-46500-810</t>
  </si>
  <si>
    <t>101-47000-601</t>
  </si>
  <si>
    <t>Debt Srv Bond Principal</t>
  </si>
  <si>
    <t>101-47000-611</t>
  </si>
  <si>
    <t>Bond Interest</t>
  </si>
  <si>
    <t>101-47000-620</t>
  </si>
  <si>
    <t>101-47000-720</t>
  </si>
  <si>
    <t>101-49360-720</t>
  </si>
  <si>
    <t>2020 General Fund Balance</t>
  </si>
  <si>
    <t>Less - 55% 2022 expenditures (assuming no change in fund balance in 2021)</t>
  </si>
  <si>
    <t>Less - Amounts transferred YTD for CIP</t>
  </si>
  <si>
    <t>101-41310-200</t>
  </si>
  <si>
    <t xml:space="preserve"> </t>
  </si>
  <si>
    <t>2022A GO Bonds</t>
  </si>
  <si>
    <t>__________________________________________________</t>
  </si>
  <si>
    <t>Jenelle's Notes</t>
  </si>
  <si>
    <t>Account Descr</t>
  </si>
  <si>
    <t>2020Budget</t>
  </si>
  <si>
    <t>2020Amt</t>
  </si>
  <si>
    <t>2021Budget</t>
  </si>
  <si>
    <t>2021 Amt</t>
  </si>
  <si>
    <t>2022Budget</t>
  </si>
  <si>
    <t>06.24.22 YTD Amt</t>
  </si>
  <si>
    <t>Proposed 2023 Budget</t>
  </si>
  <si>
    <t xml:space="preserve">Notes </t>
  </si>
  <si>
    <t>Abdo Notes</t>
  </si>
  <si>
    <t>2020 Amt</t>
  </si>
  <si>
    <t>2021  Amt</t>
  </si>
  <si>
    <t>2022YTD Amt</t>
  </si>
  <si>
    <t>Notes</t>
  </si>
  <si>
    <t>Hiring a new full time fire chief</t>
  </si>
  <si>
    <t>Transportation Comp Plan</t>
  </si>
  <si>
    <t>Water Comp Plan</t>
  </si>
  <si>
    <t>$20,000 for Sewer Comp Plan</t>
  </si>
  <si>
    <t xml:space="preserve">Totals </t>
  </si>
  <si>
    <t>101-49300-510</t>
  </si>
  <si>
    <t>201-45200-500</t>
  </si>
  <si>
    <t>201-45200-720</t>
  </si>
  <si>
    <t>201-49360-720</t>
  </si>
  <si>
    <t>225-41400-151</t>
  </si>
  <si>
    <t>225-41400-133</t>
  </si>
  <si>
    <t>225-41400-134</t>
  </si>
  <si>
    <t>225-41400-100</t>
  </si>
  <si>
    <t>225-41400-121</t>
  </si>
  <si>
    <t>225-41400-131</t>
  </si>
  <si>
    <t>225-41400-122</t>
  </si>
  <si>
    <t>225-43150-406</t>
  </si>
  <si>
    <t>225-43150-310</t>
  </si>
  <si>
    <t>225-43150-313</t>
  </si>
  <si>
    <t>225-43150-322</t>
  </si>
  <si>
    <t>225-43150-330</t>
  </si>
  <si>
    <t>225-43150-400</t>
  </si>
  <si>
    <t>225-43150-303</t>
  </si>
  <si>
    <t>225-43150-409</t>
  </si>
  <si>
    <t>225-43150-425</t>
  </si>
  <si>
    <t>Depreciation</t>
  </si>
  <si>
    <t>225-43150-500</t>
  </si>
  <si>
    <t>225-43150-510</t>
  </si>
  <si>
    <t>225-43150-580</t>
  </si>
  <si>
    <t>225-43150-351</t>
  </si>
  <si>
    <t>225-43150-304</t>
  </si>
  <si>
    <t>225-43150-301</t>
  </si>
  <si>
    <t>225-43150-208</t>
  </si>
  <si>
    <t>225-43150-200</t>
  </si>
  <si>
    <t>225-43150-151</t>
  </si>
  <si>
    <t>225-43150-134</t>
  </si>
  <si>
    <t>225-43150-133</t>
  </si>
  <si>
    <t>225-43150-131</t>
  </si>
  <si>
    <t>225-43150-122</t>
  </si>
  <si>
    <t>225-43150-121</t>
  </si>
  <si>
    <t>225-43150-102</t>
  </si>
  <si>
    <t>225-43150-100</t>
  </si>
  <si>
    <t>225-43150-810</t>
  </si>
  <si>
    <t>225-43150-309</t>
  </si>
  <si>
    <t>225-43150-620</t>
  </si>
  <si>
    <t>225-43150-720</t>
  </si>
  <si>
    <t>225-47000-601</t>
  </si>
  <si>
    <t>225-47000-611</t>
  </si>
  <si>
    <t>225-47000-620</t>
  </si>
  <si>
    <t>225-49360-720</t>
  </si>
  <si>
    <t>230-45100-303</t>
  </si>
  <si>
    <t>230-45100-520</t>
  </si>
  <si>
    <t>Buildings and Structures</t>
  </si>
  <si>
    <t>230-45100-510</t>
  </si>
  <si>
    <t>230-45100-304</t>
  </si>
  <si>
    <t>230-45100-302</t>
  </si>
  <si>
    <t>Architects  Fees</t>
  </si>
  <si>
    <t>230-45100-300</t>
  </si>
  <si>
    <t>230-45100-313</t>
  </si>
  <si>
    <t>235-46500-200</t>
  </si>
  <si>
    <t>235-46500-131</t>
  </si>
  <si>
    <t>235-46500-430</t>
  </si>
  <si>
    <t>235-46500-313</t>
  </si>
  <si>
    <t>235-46500-304</t>
  </si>
  <si>
    <t>235-46500-301</t>
  </si>
  <si>
    <t>235-46500-100</t>
  </si>
  <si>
    <t>235-46500-133</t>
  </si>
  <si>
    <t>235-46500-122</t>
  </si>
  <si>
    <t>235-46500-121</t>
  </si>
  <si>
    <t>235-46500-151</t>
  </si>
  <si>
    <t>235-46500-134</t>
  </si>
  <si>
    <t>246-41910-720</t>
  </si>
  <si>
    <t>246-41910-303</t>
  </si>
  <si>
    <t>246-43100-500</t>
  </si>
  <si>
    <t>246-43100-303</t>
  </si>
  <si>
    <t>246-43100-400</t>
  </si>
  <si>
    <t>246-45200-510</t>
  </si>
  <si>
    <t>246-46500-810</t>
  </si>
  <si>
    <t>246-49360-720</t>
  </si>
  <si>
    <t>260-41000-313</t>
  </si>
  <si>
    <t>260-41000-438</t>
  </si>
  <si>
    <t>260-41000-304</t>
  </si>
  <si>
    <t>260-41000-303</t>
  </si>
  <si>
    <t>260-41000-810</t>
  </si>
  <si>
    <t>260-41910-810</t>
  </si>
  <si>
    <t>260-47000-720</t>
  </si>
  <si>
    <t>300-41910-351</t>
  </si>
  <si>
    <t>300-41910-500</t>
  </si>
  <si>
    <t>300-41910-304</t>
  </si>
  <si>
    <t>300-41910-303</t>
  </si>
  <si>
    <t>300-41910-300</t>
  </si>
  <si>
    <t>300-41910-510</t>
  </si>
  <si>
    <t>300-47000-300</t>
  </si>
  <si>
    <t>300-47000-601</t>
  </si>
  <si>
    <t>300-47000-611</t>
  </si>
  <si>
    <t>300-47000-620</t>
  </si>
  <si>
    <t>302-49360-720</t>
  </si>
  <si>
    <t>304-47000-611</t>
  </si>
  <si>
    <t>304-47000-620</t>
  </si>
  <si>
    <t>304-47000-601</t>
  </si>
  <si>
    <t>304-47000-300</t>
  </si>
  <si>
    <t>305-47000-601</t>
  </si>
  <si>
    <t>305-47000-611</t>
  </si>
  <si>
    <t>305-47000-620</t>
  </si>
  <si>
    <t>305-47000-300</t>
  </si>
  <si>
    <t>310-41000-208</t>
  </si>
  <si>
    <t>310-41000-300</t>
  </si>
  <si>
    <t>310-41000-330</t>
  </si>
  <si>
    <t>310-46600-304</t>
  </si>
  <si>
    <t>310-46600-720</t>
  </si>
  <si>
    <t>310-46600-351</t>
  </si>
  <si>
    <t>310-46600-620</t>
  </si>
  <si>
    <t>310-47000-310</t>
  </si>
  <si>
    <t>310-47000-601</t>
  </si>
  <si>
    <t>310-47000-611</t>
  </si>
  <si>
    <t>310-47000-620</t>
  </si>
  <si>
    <t>310-49360-720</t>
  </si>
  <si>
    <t>315-47000-611</t>
  </si>
  <si>
    <t>315-47000-620</t>
  </si>
  <si>
    <t>315-47000-610</t>
  </si>
  <si>
    <t>Interest</t>
  </si>
  <si>
    <t>315-47000-601</t>
  </si>
  <si>
    <t>401-49360-720</t>
  </si>
  <si>
    <t>405-41000-304</t>
  </si>
  <si>
    <t>405-41000-430</t>
  </si>
  <si>
    <t>405-41000-351</t>
  </si>
  <si>
    <t>405-41000-322</t>
  </si>
  <si>
    <t>405-41000-303</t>
  </si>
  <si>
    <t>405-41000-301</t>
  </si>
  <si>
    <t>405-41000-300</t>
  </si>
  <si>
    <t>405-41000-208</t>
  </si>
  <si>
    <t>405-41000-121</t>
  </si>
  <si>
    <t>405-41000-330</t>
  </si>
  <si>
    <t>405-41400-131</t>
  </si>
  <si>
    <t>405-41400-133</t>
  </si>
  <si>
    <t>405-41910-720</t>
  </si>
  <si>
    <t>405-46300-810</t>
  </si>
  <si>
    <t>405-46500-720</t>
  </si>
  <si>
    <t>405-46600-720</t>
  </si>
  <si>
    <t>405-46600-301</t>
  </si>
  <si>
    <t>405-46600-310</t>
  </si>
  <si>
    <t>405-49360-720</t>
  </si>
  <si>
    <t>405-49400-611</t>
  </si>
  <si>
    <t>405-49400-620</t>
  </si>
  <si>
    <t>405-49400-720</t>
  </si>
  <si>
    <t>406-46500-810</t>
  </si>
  <si>
    <t>410-43100-580</t>
  </si>
  <si>
    <t>410-43100-500</t>
  </si>
  <si>
    <t>410-46300-530</t>
  </si>
  <si>
    <t>Improvements Other Than Bldgs</t>
  </si>
  <si>
    <t>410-46300-406</t>
  </si>
  <si>
    <t>410-46300-340</t>
  </si>
  <si>
    <t>410-46300-310</t>
  </si>
  <si>
    <t>410-46300-303</t>
  </si>
  <si>
    <t>410-46300-304</t>
  </si>
  <si>
    <t>425-42100-500</t>
  </si>
  <si>
    <t>425-49360-720</t>
  </si>
  <si>
    <t>426-45200-303</t>
  </si>
  <si>
    <t>426-45200-500</t>
  </si>
  <si>
    <t>601-41400-100</t>
  </si>
  <si>
    <t>601-41400-102</t>
  </si>
  <si>
    <t>601-41400-121</t>
  </si>
  <si>
    <t>601-41400-122</t>
  </si>
  <si>
    <t>601-41400-131</t>
  </si>
  <si>
    <t>601-41400-133</t>
  </si>
  <si>
    <t>601-41400-134</t>
  </si>
  <si>
    <t>601-41400-151</t>
  </si>
  <si>
    <t>601-47000-620</t>
  </si>
  <si>
    <t>601-47000-310</t>
  </si>
  <si>
    <t>601-47000-601</t>
  </si>
  <si>
    <t>601-47000-611</t>
  </si>
  <si>
    <t>601-49360-720</t>
  </si>
  <si>
    <t>601-49400-419</t>
  </si>
  <si>
    <t>601-49400-381</t>
  </si>
  <si>
    <t>601-49400-400</t>
  </si>
  <si>
    <t>601-49400-815</t>
  </si>
  <si>
    <t>Intrafund Interest</t>
  </si>
  <si>
    <t>601-49400-620</t>
  </si>
  <si>
    <t>601-49400-404</t>
  </si>
  <si>
    <t>R &amp; M Machinery/Equip</t>
  </si>
  <si>
    <t>601-49400-360</t>
  </si>
  <si>
    <t>601-49400-351</t>
  </si>
  <si>
    <t>601-49400-406</t>
  </si>
  <si>
    <t>601-49400-407</t>
  </si>
  <si>
    <t>601-49400-418</t>
  </si>
  <si>
    <t>601-49400-362</t>
  </si>
  <si>
    <t>601-49400-425</t>
  </si>
  <si>
    <t>601-49400-430</t>
  </si>
  <si>
    <t>601-49400-433</t>
  </si>
  <si>
    <t>601-49400-438</t>
  </si>
  <si>
    <t>601-49400-500</t>
  </si>
  <si>
    <t>601-49400-595</t>
  </si>
  <si>
    <t>Loss on Disposal of Assets</t>
  </si>
  <si>
    <t>601-49400-630</t>
  </si>
  <si>
    <t>Bond Discount Amort</t>
  </si>
  <si>
    <t>601-49400-635</t>
  </si>
  <si>
    <t>Bond Issuance Costs</t>
  </si>
  <si>
    <t>601-49400-720</t>
  </si>
  <si>
    <t>601-49400-810</t>
  </si>
  <si>
    <t>601-49400-304</t>
  </si>
  <si>
    <t>601-49400-580</t>
  </si>
  <si>
    <t>601-49400-208</t>
  </si>
  <si>
    <t>601-49400-310</t>
  </si>
  <si>
    <t>601-49400-350</t>
  </si>
  <si>
    <t>Print/Binding</t>
  </si>
  <si>
    <t>601-49400-100</t>
  </si>
  <si>
    <t>601-49400-102</t>
  </si>
  <si>
    <t>601-49400-121</t>
  </si>
  <si>
    <t>601-49400-122</t>
  </si>
  <si>
    <t>601-49400-131</t>
  </si>
  <si>
    <t>601-49400-133</t>
  </si>
  <si>
    <t>601-49400-134</t>
  </si>
  <si>
    <t>601-49400-200</t>
  </si>
  <si>
    <t>601-49400-210</t>
  </si>
  <si>
    <t>601-49400-211</t>
  </si>
  <si>
    <t>601-49400-214</t>
  </si>
  <si>
    <t>601-49400-215</t>
  </si>
  <si>
    <t>License/Permits</t>
  </si>
  <si>
    <t>601-49400-301</t>
  </si>
  <si>
    <t>601-49400-303</t>
  </si>
  <si>
    <t>601-49400-309</t>
  </si>
  <si>
    <t>601-49400-321</t>
  </si>
  <si>
    <t>601-49400-322</t>
  </si>
  <si>
    <t>601-49400-329</t>
  </si>
  <si>
    <t>Other Communications</t>
  </si>
  <si>
    <t>601-49400-330</t>
  </si>
  <si>
    <t>601-49400-151</t>
  </si>
  <si>
    <t>602-41400-133</t>
  </si>
  <si>
    <t>602-41400-131</t>
  </si>
  <si>
    <t>602-41400-134</t>
  </si>
  <si>
    <t>602-41400-121</t>
  </si>
  <si>
    <t>602-41400-102</t>
  </si>
  <si>
    <t>602-41400-151</t>
  </si>
  <si>
    <t>602-41400-122</t>
  </si>
  <si>
    <t>602-41400-100</t>
  </si>
  <si>
    <t>602-47000-310</t>
  </si>
  <si>
    <t>602-47000-601</t>
  </si>
  <si>
    <t>602-47000-611</t>
  </si>
  <si>
    <t>602-47000-620</t>
  </si>
  <si>
    <t>602-49360-720</t>
  </si>
  <si>
    <t>602-49450-418</t>
  </si>
  <si>
    <t>602-49450-810</t>
  </si>
  <si>
    <t>602-49450-407</t>
  </si>
  <si>
    <t>602-49450-406</t>
  </si>
  <si>
    <t>602-49450-400</t>
  </si>
  <si>
    <t>602-49450-384</t>
  </si>
  <si>
    <t>602-49450-595</t>
  </si>
  <si>
    <t>602-49450-381</t>
  </si>
  <si>
    <t>602-49450-362</t>
  </si>
  <si>
    <t>602-49450-385</t>
  </si>
  <si>
    <t>602-49450-425</t>
  </si>
  <si>
    <t>602-49450-430</t>
  </si>
  <si>
    <t>602-49450-438</t>
  </si>
  <si>
    <t>602-49450-580</t>
  </si>
  <si>
    <t>602-49450-612</t>
  </si>
  <si>
    <t>Other Long-Term Oblig Interest</t>
  </si>
  <si>
    <t>602-49450-620</t>
  </si>
  <si>
    <t>602-49450-630</t>
  </si>
  <si>
    <t>602-49450-635</t>
  </si>
  <si>
    <t>602-49450-720</t>
  </si>
  <si>
    <t>602-49450-360</t>
  </si>
  <si>
    <t>602-49450-413</t>
  </si>
  <si>
    <t>602-49450-500</t>
  </si>
  <si>
    <t>602-49450-133</t>
  </si>
  <si>
    <t>602-49450-351</t>
  </si>
  <si>
    <t>602-49450-419</t>
  </si>
  <si>
    <t>602-49450-100</t>
  </si>
  <si>
    <t>602-49450-102</t>
  </si>
  <si>
    <t>602-49450-121</t>
  </si>
  <si>
    <t>602-49450-131</t>
  </si>
  <si>
    <t>602-49450-134</t>
  </si>
  <si>
    <t>602-49450-151</t>
  </si>
  <si>
    <t>602-49450-200</t>
  </si>
  <si>
    <t>602-49450-208</t>
  </si>
  <si>
    <t>602-49450-330</t>
  </si>
  <si>
    <t>602-49450-214</t>
  </si>
  <si>
    <t>602-49450-301</t>
  </si>
  <si>
    <t>602-49450-303</t>
  </si>
  <si>
    <t>602-49450-304</t>
  </si>
  <si>
    <t>602-49450-350</t>
  </si>
  <si>
    <t>602-49450-309</t>
  </si>
  <si>
    <t>602-49450-310</t>
  </si>
  <si>
    <t>602-49450-321</t>
  </si>
  <si>
    <t>602-49450-322</t>
  </si>
  <si>
    <t>602-49450-211</t>
  </si>
  <si>
    <t>602-49450-122</t>
  </si>
  <si>
    <t>603-41400-134</t>
  </si>
  <si>
    <t>603-41400-133</t>
  </si>
  <si>
    <t>603-41400-131</t>
  </si>
  <si>
    <t>603-41400-122</t>
  </si>
  <si>
    <t>603-41400-121</t>
  </si>
  <si>
    <t>603-41400-100</t>
  </si>
  <si>
    <t>603-41400-102</t>
  </si>
  <si>
    <t>603-49360-720</t>
  </si>
  <si>
    <t>603-49500-310</t>
  </si>
  <si>
    <t>603-49500-720</t>
  </si>
  <si>
    <t>603-49500-384</t>
  </si>
  <si>
    <t>603-49500-322</t>
  </si>
  <si>
    <t>603-49500-301</t>
  </si>
  <si>
    <t>603-49500-200</t>
  </si>
  <si>
    <t>603-49500-150</t>
  </si>
  <si>
    <t>603-49500-810</t>
  </si>
  <si>
    <t>603-49500-309</t>
  </si>
  <si>
    <t>801-45130-520</t>
  </si>
  <si>
    <t>801-45130-720</t>
  </si>
  <si>
    <t>801-45130-610</t>
  </si>
  <si>
    <t>801-45130-603</t>
  </si>
  <si>
    <t>Short-Term Debt Principal</t>
  </si>
  <si>
    <t>801-45130-530</t>
  </si>
  <si>
    <t>801-45130-430</t>
  </si>
  <si>
    <t>801-45130-408</t>
  </si>
  <si>
    <t>801-45130-406</t>
  </si>
  <si>
    <t>801-45130-400</t>
  </si>
  <si>
    <t>801-45130-362</t>
  </si>
  <si>
    <t>801-45130-321</t>
  </si>
  <si>
    <t>801-45130-303</t>
  </si>
  <si>
    <t>801-45130-220</t>
  </si>
  <si>
    <t>Supply/Repairs</t>
  </si>
  <si>
    <t>801-45130-212</t>
  </si>
  <si>
    <t>Vehicle Operation &amp; Maintenanc</t>
  </si>
  <si>
    <t>801-45130-210</t>
  </si>
  <si>
    <t>801-45130-122</t>
  </si>
  <si>
    <t>801-45130-104</t>
  </si>
  <si>
    <t>Summer Worker Wages</t>
  </si>
  <si>
    <t>801-45130-100</t>
  </si>
  <si>
    <t>801-45130-580</t>
  </si>
  <si>
    <t>801-45130-381</t>
  </si>
  <si>
    <t>999-41000-101</t>
  </si>
  <si>
    <t>999-41000-595</t>
  </si>
  <si>
    <t>999-41000-425</t>
  </si>
  <si>
    <t>999-41000-100</t>
  </si>
  <si>
    <t>999-41000-500</t>
  </si>
  <si>
    <t>999-42000-425</t>
  </si>
  <si>
    <t>999-42000-595</t>
  </si>
  <si>
    <t>999-42100-500</t>
  </si>
  <si>
    <t>999-42500-425</t>
  </si>
  <si>
    <t>999-42500-595</t>
  </si>
  <si>
    <t>999-43100-425</t>
  </si>
  <si>
    <t>999-43100-500</t>
  </si>
  <si>
    <t>999-43100-595</t>
  </si>
  <si>
    <t>999-45200-500</t>
  </si>
  <si>
    <t>999-47000-601</t>
  </si>
  <si>
    <t>999-47000-611</t>
  </si>
  <si>
    <t>Increased 50%</t>
  </si>
  <si>
    <t>Total</t>
  </si>
  <si>
    <t xml:space="preserve">Total </t>
  </si>
  <si>
    <t>101-42200-100</t>
  </si>
  <si>
    <t>101-42200-102</t>
  </si>
  <si>
    <t>101-42200-121</t>
  </si>
  <si>
    <t>101-42200-122</t>
  </si>
  <si>
    <t>101-42200-131</t>
  </si>
  <si>
    <t>101-42200-133</t>
  </si>
  <si>
    <t>101-42200-134</t>
  </si>
  <si>
    <t>101-42200-142</t>
  </si>
  <si>
    <t>101-42200-151</t>
  </si>
  <si>
    <t>101-42200-200</t>
  </si>
  <si>
    <t>101-42200-208</t>
  </si>
  <si>
    <t>101-42200-214</t>
  </si>
  <si>
    <t>101-42200-217</t>
  </si>
  <si>
    <t>101-42200-303</t>
  </si>
  <si>
    <t>101-42200-306</t>
  </si>
  <si>
    <t>101-42200-309</t>
  </si>
  <si>
    <t>101-42200-310</t>
  </si>
  <si>
    <t>101-42200-321</t>
  </si>
  <si>
    <t>101-42200-322</t>
  </si>
  <si>
    <t>101-42200-330</t>
  </si>
  <si>
    <t>101-42200-360</t>
  </si>
  <si>
    <t>101-42200-362</t>
  </si>
  <si>
    <t>101-42200-381</t>
  </si>
  <si>
    <t>101-42200-400</t>
  </si>
  <si>
    <t>101-42200-406</t>
  </si>
  <si>
    <t>101-42200-412</t>
  </si>
  <si>
    <t>101-42200-413</t>
  </si>
  <si>
    <t>101-42200-418</t>
  </si>
  <si>
    <t>101-42200-419</t>
  </si>
  <si>
    <t>101-42200-430</t>
  </si>
  <si>
    <t>101-42200-433</t>
  </si>
  <si>
    <t>101-42200-438</t>
  </si>
  <si>
    <t>101-42200-440</t>
  </si>
  <si>
    <t>101-42200-441</t>
  </si>
  <si>
    <t>101-42200-443</t>
  </si>
  <si>
    <t>101-42200-580</t>
  </si>
  <si>
    <t>101-42200-810</t>
  </si>
  <si>
    <t>2019A Equipment Certificate</t>
  </si>
  <si>
    <t>Case Study</t>
  </si>
  <si>
    <t>FACTORS:</t>
  </si>
  <si>
    <t>1) Create a police department expense budget</t>
  </si>
  <si>
    <t>2) Create a police department revenue budget</t>
  </si>
  <si>
    <t>3) Budget has to balance (revenues equal expenses)</t>
  </si>
  <si>
    <t>4) Purchased radios for $50,000</t>
  </si>
  <si>
    <t>5) Purchased body camera for $15,000</t>
  </si>
  <si>
    <t>3) Determine final tax levy increase/decrease</t>
  </si>
  <si>
    <t xml:space="preserve">6) 3% increase on wages and benefits </t>
  </si>
  <si>
    <t xml:space="preserve">7) Sold old squad car for $10,000.  It was fully depreciated </t>
  </si>
  <si>
    <t>INSTRUCTIONS:</t>
  </si>
  <si>
    <t>2) New Bond in 2024, payment is $90,000</t>
  </si>
  <si>
    <t>10.31.23</t>
  </si>
  <si>
    <t>2023 Levy</t>
  </si>
  <si>
    <t>Final 2024 Levy</t>
  </si>
  <si>
    <t>Increase (Decrease) from 2023</t>
  </si>
  <si>
    <t>Percent Change from 2023</t>
  </si>
  <si>
    <t>1) 2019A Equipment Certificate payment for 2024 is $80,000</t>
  </si>
  <si>
    <t xml:space="preserve">2024A Equipment Certificate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</si>
</sst>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\ ;\(&quot;$&quot;#,##0\)"/>
    <numFmt numFmtId="166" formatCode="_(&quot;$&quot;* #,##0.0_);_(&quot;$&quot;* \(#,##0.0\);_(&quot;$&quot;* &quot;-&quot;??_);_(@_)"/>
    <numFmt numFmtId="167" formatCode="_(* #,##0_);_(* \(#,##0\);_(* &quot;-&quot;??_);_(@_)"/>
    <numFmt numFmtId="168" formatCode="&quot;$&quot;#,##0.00;\(&quot;$&quot;#,##0.00\)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Courier"/>
      <family val="3"/>
    </font>
    <font>
      <sz val="12"/>
      <name val="Helv"/>
    </font>
    <font>
      <sz val="10"/>
      <name val="Courier"/>
      <family val="3"/>
    </font>
    <font>
      <u/>
      <sz val="8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22"/>
      <color theme="3"/>
      <name val="Georgia"/>
      <family val="1"/>
    </font>
    <font>
      <b/>
      <sz val="11"/>
      <color theme="5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0"/>
      <color theme="3"/>
      <name val="Arial"/>
      <family val="2"/>
    </font>
    <font>
      <u/>
      <sz val="12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</borders>
  <cellStyleXfs count="1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4" fillId="0" borderId="3" applyFont="0" applyFill="0" applyBorder="0" applyAlignment="0" applyProtection="0"/>
    <xf numFmtId="42" fontId="4" fillId="0" borderId="3" applyFont="0" applyFill="0" applyBorder="0" applyAlignment="0" applyProtection="0"/>
    <xf numFmtId="0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5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4" fillId="0" borderId="0"/>
    <xf numFmtId="37" fontId="9" fillId="0" borderId="0" applyNumberFormat="0" applyFont="0" applyAlignment="0"/>
    <xf numFmtId="37" fontId="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" fillId="0" borderId="0"/>
    <xf numFmtId="0" fontId="25" fillId="0" borderId="0"/>
    <xf numFmtId="0" fontId="28" fillId="0" borderId="0"/>
    <xf numFmtId="0" fontId="30" fillId="0" borderId="0"/>
    <xf numFmtId="0" fontId="2" fillId="0" borderId="0"/>
    <xf numFmtId="0" fontId="36" fillId="0" borderId="0"/>
    <xf numFmtId="0" fontId="2" fillId="0" borderId="0"/>
    <xf numFmtId="37" fontId="9" fillId="0" borderId="0"/>
    <xf numFmtId="0" fontId="3" fillId="0" borderId="0"/>
    <xf numFmtId="0" fontId="3" fillId="0" borderId="0"/>
    <xf numFmtId="37" fontId="9" fillId="0" borderId="0"/>
    <xf numFmtId="41" fontId="4" fillId="0" borderId="0"/>
    <xf numFmtId="0" fontId="2" fillId="0" borderId="0"/>
    <xf numFmtId="37" fontId="9" fillId="0" borderId="0" applyNumberFormat="0" applyFont="0" applyAlignment="0"/>
    <xf numFmtId="0" fontId="2" fillId="0" borderId="0"/>
    <xf numFmtId="37" fontId="9" fillId="0" borderId="0" applyNumberFormat="0" applyFont="0" applyAlignment="0"/>
    <xf numFmtId="37" fontId="9" fillId="0" borderId="0" applyNumberFormat="0" applyFont="0" applyAlignment="0"/>
    <xf numFmtId="37" fontId="9" fillId="0" borderId="0" applyNumberFormat="0" applyFont="0" applyAlignment="0"/>
    <xf numFmtId="37" fontId="9" fillId="0" borderId="0"/>
    <xf numFmtId="0" fontId="31" fillId="0" borderId="0"/>
    <xf numFmtId="37" fontId="9" fillId="0" borderId="0"/>
    <xf numFmtId="37" fontId="9" fillId="0" borderId="0"/>
    <xf numFmtId="0" fontId="3" fillId="23" borderId="6" applyNumberFormat="0" applyFont="0" applyAlignment="0" applyProtection="0"/>
    <xf numFmtId="0" fontId="22" fillId="20" borderId="7" applyNumberFormat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>
      <alignment horizontal="center"/>
    </xf>
    <xf numFmtId="0" fontId="23" fillId="0" borderId="0" applyNumberFormat="0" applyFill="0" applyBorder="0" applyAlignment="0" applyProtection="0"/>
    <xf numFmtId="0" fontId="3" fillId="0" borderId="8" applyNumberFormat="0" applyFont="0" applyFill="0" applyAlignment="0" applyProtection="0"/>
    <xf numFmtId="0" fontId="24" fillId="0" borderId="0" applyNumberFormat="0" applyFill="0" applyBorder="0" applyAlignment="0" applyProtection="0"/>
    <xf numFmtId="0" fontId="37" fillId="0" borderId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38" fillId="0" borderId="0"/>
    <xf numFmtId="0" fontId="25" fillId="0" borderId="0"/>
  </cellStyleXfs>
  <cellXfs count="84">
    <xf numFmtId="0" fontId="0" fillId="0" borderId="0" xfId="0"/>
    <xf numFmtId="0" fontId="5" fillId="0" borderId="6" xfId="0" applyFont="1" applyBorder="1" applyAlignment="1">
      <alignment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43" fontId="5" fillId="0" borderId="6" xfId="34" applyFont="1" applyFill="1" applyBorder="1" applyAlignment="1">
      <alignment vertical="center" wrapText="1"/>
    </xf>
    <xf numFmtId="43" fontId="0" fillId="0" borderId="0" xfId="34" applyFont="1" applyFill="1"/>
    <xf numFmtId="43" fontId="27" fillId="0" borderId="0" xfId="34" applyFont="1" applyFill="1" applyBorder="1" applyAlignment="1">
      <alignment horizontal="center"/>
    </xf>
    <xf numFmtId="43" fontId="0" fillId="0" borderId="0" xfId="34" applyFont="1" applyFill="1" applyBorder="1"/>
    <xf numFmtId="0" fontId="39" fillId="0" borderId="0" xfId="0" applyFont="1"/>
    <xf numFmtId="0" fontId="5" fillId="26" borderId="12" xfId="0" applyFont="1" applyFill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43" fontId="40" fillId="0" borderId="9" xfId="34" applyFont="1" applyFill="1" applyBorder="1"/>
    <xf numFmtId="0" fontId="41" fillId="0" borderId="0" xfId="0" applyFont="1"/>
    <xf numFmtId="43" fontId="5" fillId="27" borderId="6" xfId="34" applyFont="1" applyFill="1" applyBorder="1" applyAlignment="1">
      <alignment horizontal="center" vertical="center" wrapText="1"/>
    </xf>
    <xf numFmtId="0" fontId="42" fillId="0" borderId="0" xfId="90" applyFont="1" applyAlignment="1">
      <alignment horizontal="left" vertical="top"/>
    </xf>
    <xf numFmtId="43" fontId="0" fillId="27" borderId="0" xfId="34" applyFont="1" applyFill="1"/>
    <xf numFmtId="0" fontId="5" fillId="0" borderId="0" xfId="0" applyFont="1" applyAlignment="1">
      <alignment vertical="center" wrapText="1"/>
    </xf>
    <xf numFmtId="0" fontId="0" fillId="0" borderId="6" xfId="0" applyBorder="1"/>
    <xf numFmtId="0" fontId="5" fillId="26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68" fontId="5" fillId="0" borderId="0" xfId="0" applyNumberFormat="1" applyFont="1" applyAlignment="1">
      <alignment horizontal="right" vertical="center" wrapText="1"/>
    </xf>
    <xf numFmtId="168" fontId="5" fillId="0" borderId="12" xfId="0" applyNumberFormat="1" applyFont="1" applyBorder="1" applyAlignment="1">
      <alignment horizontal="right" vertical="center" wrapText="1"/>
    </xf>
    <xf numFmtId="43" fontId="5" fillId="27" borderId="0" xfId="34" applyFont="1" applyFill="1" applyBorder="1" applyAlignment="1">
      <alignment horizontal="center" vertical="center" wrapText="1"/>
    </xf>
    <xf numFmtId="43" fontId="0" fillId="0" borderId="6" xfId="34" applyFont="1" applyFill="1" applyBorder="1"/>
    <xf numFmtId="43" fontId="5" fillId="27" borderId="6" xfId="34" applyFont="1" applyFill="1" applyBorder="1" applyAlignment="1">
      <alignment horizontal="center" vertical="center"/>
    </xf>
    <xf numFmtId="43" fontId="5" fillId="27" borderId="12" xfId="34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vertical="center" wrapText="1"/>
    </xf>
    <xf numFmtId="168" fontId="5" fillId="28" borderId="6" xfId="0" applyNumberFormat="1" applyFont="1" applyFill="1" applyBorder="1" applyAlignment="1">
      <alignment horizontal="right" vertical="center" wrapText="1"/>
    </xf>
    <xf numFmtId="43" fontId="5" fillId="28" borderId="6" xfId="34" applyFont="1" applyFill="1" applyBorder="1" applyAlignment="1">
      <alignment horizontal="center" vertical="center" wrapText="1"/>
    </xf>
    <xf numFmtId="0" fontId="0" fillId="28" borderId="0" xfId="0" applyFill="1"/>
    <xf numFmtId="0" fontId="5" fillId="29" borderId="6" xfId="0" applyFont="1" applyFill="1" applyBorder="1" applyAlignment="1">
      <alignment vertical="center" wrapText="1"/>
    </xf>
    <xf numFmtId="168" fontId="5" fillId="29" borderId="6" xfId="0" applyNumberFormat="1" applyFont="1" applyFill="1" applyBorder="1" applyAlignment="1">
      <alignment horizontal="right" vertical="center" wrapText="1"/>
    </xf>
    <xf numFmtId="43" fontId="5" fillId="29" borderId="6" xfId="34" applyFont="1" applyFill="1" applyBorder="1" applyAlignment="1">
      <alignment horizontal="center" vertical="center" wrapText="1"/>
    </xf>
    <xf numFmtId="0" fontId="0" fillId="29" borderId="0" xfId="0" applyFill="1"/>
    <xf numFmtId="0" fontId="43" fillId="28" borderId="6" xfId="0" applyFont="1" applyFill="1" applyBorder="1" applyAlignment="1">
      <alignment vertical="center" wrapText="1"/>
    </xf>
    <xf numFmtId="168" fontId="43" fillId="28" borderId="6" xfId="0" applyNumberFormat="1" applyFont="1" applyFill="1" applyBorder="1" applyAlignment="1">
      <alignment horizontal="right" vertical="center" wrapText="1"/>
    </xf>
    <xf numFmtId="43" fontId="43" fillId="28" borderId="6" xfId="34" applyFont="1" applyFill="1" applyBorder="1" applyAlignment="1">
      <alignment horizontal="center" vertical="center" wrapText="1"/>
    </xf>
    <xf numFmtId="0" fontId="44" fillId="28" borderId="0" xfId="0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center" wrapText="1"/>
    </xf>
    <xf numFmtId="0" fontId="49" fillId="0" borderId="3" xfId="0" applyFont="1" applyBorder="1" applyAlignment="1">
      <alignment horizontal="center" wrapText="1"/>
    </xf>
    <xf numFmtId="0" fontId="50" fillId="0" borderId="0" xfId="0" applyFont="1"/>
    <xf numFmtId="0" fontId="49" fillId="25" borderId="0" xfId="0" applyFont="1" applyFill="1" applyAlignment="1">
      <alignment horizontal="left" indent="1"/>
    </xf>
    <xf numFmtId="42" fontId="49" fillId="25" borderId="0" xfId="0" applyNumberFormat="1" applyFont="1" applyFill="1"/>
    <xf numFmtId="0" fontId="50" fillId="25" borderId="0" xfId="0" applyFont="1" applyFill="1"/>
    <xf numFmtId="0" fontId="49" fillId="0" borderId="0" xfId="0" applyFont="1"/>
    <xf numFmtId="0" fontId="49" fillId="25" borderId="0" xfId="0" applyFont="1" applyFill="1" applyAlignment="1">
      <alignment horizontal="left" wrapText="1" indent="1"/>
    </xf>
    <xf numFmtId="43" fontId="49" fillId="25" borderId="0" xfId="28" applyFont="1" applyFill="1" applyBorder="1"/>
    <xf numFmtId="0" fontId="51" fillId="0" borderId="0" xfId="0" applyFont="1"/>
    <xf numFmtId="42" fontId="49" fillId="0" borderId="0" xfId="0" applyNumberFormat="1" applyFont="1"/>
    <xf numFmtId="42" fontId="49" fillId="24" borderId="0" xfId="0" applyNumberFormat="1" applyFont="1" applyFill="1"/>
    <xf numFmtId="10" fontId="49" fillId="0" borderId="0" xfId="126" applyNumberFormat="1" applyFont="1" applyAlignment="1">
      <alignment horizontal="right"/>
    </xf>
    <xf numFmtId="1" fontId="49" fillId="0" borderId="0" xfId="126" applyNumberFormat="1" applyFont="1" applyFill="1" applyAlignment="1">
      <alignment horizontal="center"/>
    </xf>
    <xf numFmtId="167" fontId="49" fillId="25" borderId="3" xfId="28" applyNumberFormat="1" applyFont="1" applyFill="1" applyBorder="1"/>
    <xf numFmtId="41" fontId="49" fillId="0" borderId="0" xfId="0" applyNumberFormat="1" applyFont="1"/>
    <xf numFmtId="44" fontId="49" fillId="25" borderId="0" xfId="45" applyFont="1" applyFill="1"/>
    <xf numFmtId="0" fontId="49" fillId="0" borderId="0" xfId="0" applyFont="1" applyAlignment="1">
      <alignment horizontal="left" indent="1"/>
    </xf>
    <xf numFmtId="41" fontId="49" fillId="24" borderId="0" xfId="0" applyNumberFormat="1" applyFont="1" applyFill="1"/>
    <xf numFmtId="43" fontId="49" fillId="0" borderId="0" xfId="0" applyNumberFormat="1" applyFont="1" applyAlignment="1">
      <alignment horizontal="center" vertical="center"/>
    </xf>
    <xf numFmtId="0" fontId="49" fillId="0" borderId="11" xfId="0" applyFont="1" applyBorder="1"/>
    <xf numFmtId="1" fontId="49" fillId="0" borderId="0" xfId="0" applyNumberFormat="1" applyFont="1"/>
    <xf numFmtId="0" fontId="51" fillId="0" borderId="0" xfId="0" applyFont="1" applyAlignment="1">
      <alignment horizontal="left" indent="2"/>
    </xf>
    <xf numFmtId="42" fontId="51" fillId="0" borderId="10" xfId="0" applyNumberFormat="1" applyFont="1" applyBorder="1"/>
    <xf numFmtId="10" fontId="51" fillId="0" borderId="10" xfId="126" applyNumberFormat="1" applyFont="1" applyBorder="1"/>
    <xf numFmtId="10" fontId="51" fillId="0" borderId="0" xfId="126" applyNumberFormat="1" applyFont="1" applyFill="1"/>
    <xf numFmtId="0" fontId="52" fillId="0" borderId="0" xfId="66" applyFont="1" applyAlignment="1" applyProtection="1"/>
    <xf numFmtId="49" fontId="45" fillId="0" borderId="0" xfId="0" applyNumberFormat="1" applyFont="1"/>
    <xf numFmtId="0" fontId="53" fillId="0" borderId="0" xfId="0" applyFont="1" applyAlignment="1">
      <alignment horizontal="center"/>
    </xf>
    <xf numFmtId="0" fontId="54" fillId="24" borderId="0" xfId="0" applyFont="1" applyFill="1" applyAlignment="1">
      <alignment horizontal="center"/>
    </xf>
    <xf numFmtId="49" fontId="46" fillId="0" borderId="0" xfId="0" applyNumberFormat="1" applyFont="1"/>
    <xf numFmtId="0" fontId="53" fillId="0" borderId="3" xfId="0" applyFont="1" applyBorder="1" applyAlignment="1">
      <alignment horizontal="center"/>
    </xf>
    <xf numFmtId="0" fontId="54" fillId="24" borderId="3" xfId="0" applyFont="1" applyFill="1" applyBorder="1" applyAlignment="1">
      <alignment horizontal="center"/>
    </xf>
    <xf numFmtId="41" fontId="49" fillId="0" borderId="0" xfId="28" applyNumberFormat="1" applyFont="1" applyFill="1"/>
    <xf numFmtId="0" fontId="45" fillId="0" borderId="6" xfId="154" applyFont="1" applyBorder="1" applyAlignment="1">
      <alignment vertical="center"/>
    </xf>
    <xf numFmtId="43" fontId="46" fillId="0" borderId="6" xfId="28" applyFont="1" applyFill="1" applyBorder="1" applyAlignment="1">
      <alignment horizontal="right" vertical="center" wrapText="1"/>
    </xf>
    <xf numFmtId="41" fontId="49" fillId="0" borderId="3" xfId="28" applyNumberFormat="1" applyFont="1" applyFill="1" applyBorder="1"/>
    <xf numFmtId="43" fontId="46" fillId="0" borderId="13" xfId="28" applyFont="1" applyFill="1" applyBorder="1" applyAlignment="1">
      <alignment horizontal="right" vertical="center" wrapText="1"/>
    </xf>
    <xf numFmtId="0" fontId="46" fillId="0" borderId="0" xfId="154" applyFont="1" applyAlignment="1">
      <alignment vertical="center"/>
    </xf>
    <xf numFmtId="41" fontId="51" fillId="0" borderId="0" xfId="28" applyNumberFormat="1" applyFont="1" applyFill="1"/>
    <xf numFmtId="0" fontId="45" fillId="0" borderId="6" xfId="155" applyFont="1" applyBorder="1" applyAlignment="1">
      <alignment vertical="center"/>
    </xf>
    <xf numFmtId="43" fontId="45" fillId="0" borderId="0" xfId="28" applyFont="1"/>
    <xf numFmtId="43" fontId="46" fillId="0" borderId="0" xfId="28" applyFont="1" applyFill="1"/>
  </cellXfs>
  <cellStyles count="1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A000000}"/>
    <cellStyle name="Check Cell 2" xfId="27" xr:uid="{00000000-0005-0000-0000-00001B000000}"/>
    <cellStyle name="Comma" xfId="28" builtinId="3"/>
    <cellStyle name="Comma [0] 2" xfId="29" xr:uid="{00000000-0005-0000-0000-00001D000000}"/>
    <cellStyle name="Comma 2" xfId="30" xr:uid="{00000000-0005-0000-0000-00001E000000}"/>
    <cellStyle name="Comma 2 2" xfId="31" xr:uid="{00000000-0005-0000-0000-00001F000000}"/>
    <cellStyle name="Comma 2 2 2" xfId="32" xr:uid="{00000000-0005-0000-0000-000020000000}"/>
    <cellStyle name="Comma 3" xfId="33" xr:uid="{00000000-0005-0000-0000-000021000000}"/>
    <cellStyle name="Comma 3 2" xfId="34" xr:uid="{00000000-0005-0000-0000-000022000000}"/>
    <cellStyle name="Comma 3 2 2" xfId="35" xr:uid="{00000000-0005-0000-0000-000023000000}"/>
    <cellStyle name="Comma 4" xfId="36" xr:uid="{00000000-0005-0000-0000-000024000000}"/>
    <cellStyle name="Comma 4 2" xfId="37" xr:uid="{00000000-0005-0000-0000-000025000000}"/>
    <cellStyle name="Comma 5" xfId="38" xr:uid="{00000000-0005-0000-0000-000026000000}"/>
    <cellStyle name="Comma 5 2" xfId="39" xr:uid="{00000000-0005-0000-0000-000027000000}"/>
    <cellStyle name="Comma 6" xfId="40" xr:uid="{00000000-0005-0000-0000-000028000000}"/>
    <cellStyle name="Comma 7" xfId="41" xr:uid="{00000000-0005-0000-0000-000029000000}"/>
    <cellStyle name="Comma 8" xfId="42" xr:uid="{00000000-0005-0000-0000-00002A000000}"/>
    <cellStyle name="Comma 9" xfId="43" xr:uid="{00000000-0005-0000-0000-00002B000000}"/>
    <cellStyle name="Comma0" xfId="44" xr:uid="{00000000-0005-0000-0000-00002C000000}"/>
    <cellStyle name="Currency" xfId="45" builtinId="4"/>
    <cellStyle name="Currency 2" xfId="46" xr:uid="{00000000-0005-0000-0000-00002E000000}"/>
    <cellStyle name="Currency 2 2" xfId="47" xr:uid="{00000000-0005-0000-0000-00002F000000}"/>
    <cellStyle name="Currency 2 3" xfId="48" xr:uid="{00000000-0005-0000-0000-000030000000}"/>
    <cellStyle name="Currency 2 4" xfId="148" xr:uid="{5474C99E-E7F1-4E1F-91B3-07C4D53E3280}"/>
    <cellStyle name="Currency 3" xfId="49" xr:uid="{00000000-0005-0000-0000-000031000000}"/>
    <cellStyle name="Currency 4" xfId="50" xr:uid="{00000000-0005-0000-0000-000032000000}"/>
    <cellStyle name="Currency 5" xfId="51" xr:uid="{00000000-0005-0000-0000-000033000000}"/>
    <cellStyle name="Currency 6" xfId="52" xr:uid="{00000000-0005-0000-0000-000034000000}"/>
    <cellStyle name="Currency 7" xfId="53" xr:uid="{00000000-0005-0000-0000-000035000000}"/>
    <cellStyle name="Currency 7 2" xfId="149" xr:uid="{2107A888-1AC1-4B6D-A6A4-3E80F9742C30}"/>
    <cellStyle name="Currency0" xfId="54" xr:uid="{00000000-0005-0000-0000-000036000000}"/>
    <cellStyle name="Currency0 2" xfId="55" xr:uid="{00000000-0005-0000-0000-000037000000}"/>
    <cellStyle name="Current" xfId="56" xr:uid="{00000000-0005-0000-0000-000038000000}"/>
    <cellStyle name="Current 2" xfId="57" xr:uid="{00000000-0005-0000-0000-000039000000}"/>
    <cellStyle name="Date" xfId="58" xr:uid="{00000000-0005-0000-0000-00003A000000}"/>
    <cellStyle name="Explanatory Text 2" xfId="59" xr:uid="{00000000-0005-0000-0000-00003B000000}"/>
    <cellStyle name="Fixed" xfId="60" xr:uid="{00000000-0005-0000-0000-00003C000000}"/>
    <cellStyle name="Good 2" xfId="61" xr:uid="{00000000-0005-0000-0000-00003D000000}"/>
    <cellStyle name="Heading 1 2" xfId="62" xr:uid="{00000000-0005-0000-0000-00003E000000}"/>
    <cellStyle name="Heading 2 2" xfId="63" xr:uid="{00000000-0005-0000-0000-00003F000000}"/>
    <cellStyle name="Heading 3 2" xfId="64" xr:uid="{00000000-0005-0000-0000-000040000000}"/>
    <cellStyle name="Heading 4 2" xfId="65" xr:uid="{00000000-0005-0000-0000-000041000000}"/>
    <cellStyle name="Hyperlink 2" xfId="66" xr:uid="{00000000-0005-0000-0000-000043000000}"/>
    <cellStyle name="Hyperlink 2 2" xfId="67" xr:uid="{00000000-0005-0000-0000-000044000000}"/>
    <cellStyle name="Hyperlink 3" xfId="68" xr:uid="{00000000-0005-0000-0000-000045000000}"/>
    <cellStyle name="Input 2" xfId="69" xr:uid="{00000000-0005-0000-0000-000046000000}"/>
    <cellStyle name="Linked Cell 2" xfId="70" xr:uid="{00000000-0005-0000-0000-000047000000}"/>
    <cellStyle name="Neutral 2" xfId="71" xr:uid="{00000000-0005-0000-0000-000049000000}"/>
    <cellStyle name="Normal" xfId="0" builtinId="0"/>
    <cellStyle name="Normal - Style1" xfId="72" xr:uid="{00000000-0005-0000-0000-00004B000000}"/>
    <cellStyle name="Normal - Style2" xfId="73" xr:uid="{00000000-0005-0000-0000-00004C000000}"/>
    <cellStyle name="Normal - Style3" xfId="74" xr:uid="{00000000-0005-0000-0000-00004D000000}"/>
    <cellStyle name="Normal - Style4" xfId="75" xr:uid="{00000000-0005-0000-0000-00004E000000}"/>
    <cellStyle name="Normal - Style5" xfId="76" xr:uid="{00000000-0005-0000-0000-00004F000000}"/>
    <cellStyle name="Normal - Style6" xfId="77" xr:uid="{00000000-0005-0000-0000-000050000000}"/>
    <cellStyle name="Normal - Style7" xfId="78" xr:uid="{00000000-0005-0000-0000-000051000000}"/>
    <cellStyle name="Normal - Style8" xfId="79" xr:uid="{00000000-0005-0000-0000-000052000000}"/>
    <cellStyle name="Normal 10" xfId="80" xr:uid="{00000000-0005-0000-0000-000053000000}"/>
    <cellStyle name="Normal 11" xfId="81" xr:uid="{00000000-0005-0000-0000-000054000000}"/>
    <cellStyle name="Normal 12" xfId="82" xr:uid="{00000000-0005-0000-0000-000055000000}"/>
    <cellStyle name="Normal 13" xfId="83" xr:uid="{00000000-0005-0000-0000-000056000000}"/>
    <cellStyle name="Normal 14" xfId="84" xr:uid="{00000000-0005-0000-0000-000057000000}"/>
    <cellStyle name="Normal 15" xfId="85" xr:uid="{00000000-0005-0000-0000-000058000000}"/>
    <cellStyle name="Normal 16" xfId="86" xr:uid="{00000000-0005-0000-0000-000059000000}"/>
    <cellStyle name="Normal 17" xfId="87" xr:uid="{00000000-0005-0000-0000-00005A000000}"/>
    <cellStyle name="Normal 18" xfId="88" xr:uid="{00000000-0005-0000-0000-00005B000000}"/>
    <cellStyle name="Normal 19" xfId="89" xr:uid="{00000000-0005-0000-0000-00005C000000}"/>
    <cellStyle name="Normal 2" xfId="90" xr:uid="{00000000-0005-0000-0000-00005D000000}"/>
    <cellStyle name="Normal 2 2" xfId="91" xr:uid="{00000000-0005-0000-0000-00005E000000}"/>
    <cellStyle name="Normal 2 2 2" xfId="92" xr:uid="{00000000-0005-0000-0000-00005F000000}"/>
    <cellStyle name="Normal 2 2 3" xfId="93" xr:uid="{00000000-0005-0000-0000-000060000000}"/>
    <cellStyle name="Normal 2 3" xfId="94" xr:uid="{00000000-0005-0000-0000-000061000000}"/>
    <cellStyle name="Normal 2 3 2" xfId="95" xr:uid="{00000000-0005-0000-0000-000062000000}"/>
    <cellStyle name="Normal 2 4" xfId="96" xr:uid="{00000000-0005-0000-0000-000063000000}"/>
    <cellStyle name="Normal 2 5" xfId="97" xr:uid="{00000000-0005-0000-0000-000064000000}"/>
    <cellStyle name="Normal 2 6" xfId="98" xr:uid="{00000000-0005-0000-0000-000065000000}"/>
    <cellStyle name="Normal 20" xfId="99" xr:uid="{00000000-0005-0000-0000-000066000000}"/>
    <cellStyle name="Normal 21" xfId="100" xr:uid="{00000000-0005-0000-0000-000067000000}"/>
    <cellStyle name="Normal 22" xfId="101" xr:uid="{00000000-0005-0000-0000-000068000000}"/>
    <cellStyle name="Normal 23" xfId="102" xr:uid="{00000000-0005-0000-0000-000069000000}"/>
    <cellStyle name="Normal 24" xfId="103" xr:uid="{00000000-0005-0000-0000-00006A000000}"/>
    <cellStyle name="Normal 25" xfId="104" xr:uid="{00000000-0005-0000-0000-00006B000000}"/>
    <cellStyle name="Normal 25 2" xfId="150" xr:uid="{22F92AB4-C7F4-43A5-8B41-D006A5891DA0}"/>
    <cellStyle name="Normal 26" xfId="105" xr:uid="{00000000-0005-0000-0000-00006C000000}"/>
    <cellStyle name="Normal 26 2" xfId="151" xr:uid="{5EA97250-9356-4716-90FC-B1F2BF8F19F0}"/>
    <cellStyle name="Normal 27" xfId="145" xr:uid="{00000000-0005-0000-0000-00006D000000}"/>
    <cellStyle name="Normal 27 2" xfId="153" xr:uid="{FACBC577-9DFF-4F78-AEFF-DF6EA823CA9C}"/>
    <cellStyle name="Normal 3" xfId="106" xr:uid="{00000000-0005-0000-0000-00006E000000}"/>
    <cellStyle name="Normal 3 2" xfId="107" xr:uid="{00000000-0005-0000-0000-00006F000000}"/>
    <cellStyle name="Normal 3 2 2" xfId="108" xr:uid="{00000000-0005-0000-0000-000070000000}"/>
    <cellStyle name="Normal 3 3" xfId="109" xr:uid="{00000000-0005-0000-0000-000071000000}"/>
    <cellStyle name="Normal 3 4" xfId="110" xr:uid="{00000000-0005-0000-0000-000072000000}"/>
    <cellStyle name="Normal 4" xfId="111" xr:uid="{00000000-0005-0000-0000-000073000000}"/>
    <cellStyle name="Normal 4 2" xfId="112" xr:uid="{00000000-0005-0000-0000-000074000000}"/>
    <cellStyle name="Normal 4 3" xfId="113" xr:uid="{00000000-0005-0000-0000-000075000000}"/>
    <cellStyle name="Normal 5" xfId="114" xr:uid="{00000000-0005-0000-0000-000076000000}"/>
    <cellStyle name="Normal 5 2" xfId="115" xr:uid="{00000000-0005-0000-0000-000077000000}"/>
    <cellStyle name="Normal 5 3" xfId="116" xr:uid="{00000000-0005-0000-0000-000078000000}"/>
    <cellStyle name="Normal 6" xfId="117" xr:uid="{00000000-0005-0000-0000-000079000000}"/>
    <cellStyle name="Normal 6 2" xfId="118" xr:uid="{00000000-0005-0000-0000-00007A000000}"/>
    <cellStyle name="Normal 6 3" xfId="119" xr:uid="{00000000-0005-0000-0000-00007B000000}"/>
    <cellStyle name="Normal 6 4" xfId="146" xr:uid="{DDDC077D-5E5C-4923-9612-E4C8997FD095}"/>
    <cellStyle name="Normal 7" xfId="120" xr:uid="{00000000-0005-0000-0000-00007C000000}"/>
    <cellStyle name="Normal 7 2" xfId="121" xr:uid="{00000000-0005-0000-0000-00007D000000}"/>
    <cellStyle name="Normal 8" xfId="122" xr:uid="{00000000-0005-0000-0000-00007E000000}"/>
    <cellStyle name="Normal 9" xfId="123" xr:uid="{00000000-0005-0000-0000-00007F000000}"/>
    <cellStyle name="Normal_GF Data" xfId="154" xr:uid="{351583BE-CA39-49B1-B251-F6664D8FBA48}"/>
    <cellStyle name="Normal_GF Data_1" xfId="155" xr:uid="{90F7939E-83B0-470E-9183-17C74D807BBB}"/>
    <cellStyle name="Note 2" xfId="124" xr:uid="{00000000-0005-0000-0000-000080000000}"/>
    <cellStyle name="Output 2" xfId="125" xr:uid="{00000000-0005-0000-0000-000081000000}"/>
    <cellStyle name="Percent" xfId="126" builtinId="5"/>
    <cellStyle name="Percent 10" xfId="127" xr:uid="{00000000-0005-0000-0000-000083000000}"/>
    <cellStyle name="Percent 2" xfId="128" xr:uid="{00000000-0005-0000-0000-000084000000}"/>
    <cellStyle name="Percent 2 2" xfId="129" xr:uid="{00000000-0005-0000-0000-000085000000}"/>
    <cellStyle name="Percent 2 2 2" xfId="130" xr:uid="{00000000-0005-0000-0000-000086000000}"/>
    <cellStyle name="Percent 2 3" xfId="131" xr:uid="{00000000-0005-0000-0000-000087000000}"/>
    <cellStyle name="Percent 3" xfId="132" xr:uid="{00000000-0005-0000-0000-000088000000}"/>
    <cellStyle name="Percent 3 2" xfId="133" xr:uid="{00000000-0005-0000-0000-000089000000}"/>
    <cellStyle name="Percent 3 2 2" xfId="134" xr:uid="{00000000-0005-0000-0000-00008A000000}"/>
    <cellStyle name="Percent 4" xfId="135" xr:uid="{00000000-0005-0000-0000-00008B000000}"/>
    <cellStyle name="Percent 4 2" xfId="147" xr:uid="{20F0914B-838F-42FF-B196-DE133B9D1B4A}"/>
    <cellStyle name="Percent 5" xfId="136" xr:uid="{00000000-0005-0000-0000-00008C000000}"/>
    <cellStyle name="Percent 6" xfId="137" xr:uid="{00000000-0005-0000-0000-00008D000000}"/>
    <cellStyle name="Percent 7" xfId="138" xr:uid="{00000000-0005-0000-0000-00008E000000}"/>
    <cellStyle name="Percent 8" xfId="139" xr:uid="{00000000-0005-0000-0000-00008F000000}"/>
    <cellStyle name="Percent 9" xfId="140" xr:uid="{00000000-0005-0000-0000-000090000000}"/>
    <cellStyle name="Percent 9 2" xfId="152" xr:uid="{792A65DE-AD2A-460A-A37E-851FF3B2AA33}"/>
    <cellStyle name="PPCRef_AA_ALG_2f74a079e2a74700a758596a60e1e804_2f74a079e2a74700a758596a60e1e804" xfId="141" xr:uid="{00000000-0005-0000-0000-000091000000}"/>
    <cellStyle name="Title 2" xfId="142" xr:uid="{00000000-0005-0000-0000-000092000000}"/>
    <cellStyle name="Total 2" xfId="143" xr:uid="{00000000-0005-0000-0000-000093000000}"/>
    <cellStyle name="Warning Text 2" xfId="144" xr:uid="{00000000-0005-0000-0000-00009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SVR01\Workpapers\Pfx%20Engagement\WM\WorkPapers\%7bFA2A9C63-D8EA-447A-921F-277B69090A6F%7d\%7bD0A522FA-CC78-4F09-AE14-C0A75CE20E35%7d\%7b150C24AF-43C0-444B-8138-E192DE290462%7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company\Nonprofit%20Solutions\Charter%20School%20Services\Clients\Sojourner%20Truth%20Academy\SJTR%20FY%2003-04\Student%20Staff%20Data\CHART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SVR01\Workpapers\Documents%20and%20Settings\Karen\Local%20Settings\Temporary%20Internet%20Files\OLK1CA\%7b193FF70E-D778-4631-8EBF-83D28555BA4D%7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-1%20-%20Analytical%20Revie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APPS03\Workpapers\Documents%20and%20Settings\briellew\Local%20Settings\Temporary%20Internet%20Files\Content.Outlook\1QZK2IW3\Wayzata_CIP_Model_2010_v3%2012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SVR01\Workpapers\Pfx%20Engagement\WM\WorkPapers\%7bDC500927-A501-4699-95B2-BEA7ED41FC46%7d\%7b3B26BA69-007B-4DBD-B82D-B47994D59FEE%7d\%7bAB279FE3-5EFF-404E-AB91-5E6FCA57C4DB%7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ENGTS02\Workpapers\Users\stevem\AppData\Local\Microsoft\Windows\Temporary%20Internet%20Files\Content.Outlook\5OGY9C5T\Wayzata_CIP_Model_2012_v11%2008-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ENGTS02\Workpapers\Documents%20and%20Settings\Michael%20Jeziorski\Local%20Settings\Temporary%20Internet%20Files\OLK21\SJTR%20-%20Revenue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ENGTS02\Workpapers\Nonprofit%20Solutions\Charter%20School%20Services\Clients\Sojourner%20Truth%20Academy\SJTR%20FY%2003-04\Budget\Budget%20with%20updated%20gen%20ed%20calc%201014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SVR01\Workpapers\Pfx%20Engagement\WM\WorkPapers\%7bFC86F27A-06E4-40F6-AB48-0A038C22B1E6%7d\%7b591CE7CD-73D5-4CF3-A11B-20E6A8711B4C%7d\%7bE41A27DF-1E02-4D58-A50B-899683D15911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MSVR01\Workpapers\Pfx%20Engagement\WM\WorkPapers\%7bFC86F27A-06E4-40F6-AB48-0A038C22B1E6%7d\%7b06255855-257D-4808-871C-C96BCAB6E117%7d\%7bB1CAB5C5-CB38-4AEA-9543-10319C2718AA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s"/>
      <sheetName val="Maj fnds"/>
      <sheetName val="S NA"/>
      <sheetName val="S ACT"/>
      <sheetName val="govt bs"/>
      <sheetName val="BS recon"/>
      <sheetName val="govtrev"/>
      <sheetName val="ReEx Recon"/>
      <sheetName val="revbta"/>
      <sheetName val="ent sna"/>
      <sheetName val="entrev"/>
      <sheetName val="entcf"/>
      <sheetName val="nonmaj govt bs"/>
      <sheetName val="nonmaj govt rev"/>
      <sheetName val="srbs"/>
      <sheetName val="srrev"/>
      <sheetName val="areafire"/>
      <sheetName val="dock"/>
      <sheetName val="cpbs"/>
      <sheetName val="cprev"/>
      <sheetName val="genbs"/>
      <sheetName val="genbta-rev"/>
      <sheetName val="genbta-exp"/>
      <sheetName val="dsbs"/>
      <sheetName val="dsrev"/>
      <sheetName val="liquorbs"/>
      <sheetName val="liquorrev"/>
      <sheetName val="liquorcf"/>
      <sheetName val="waterbs"/>
      <sheetName val="waterrev"/>
      <sheetName val="watercf"/>
      <sheetName val="sewerbs"/>
      <sheetName val="sewerrev"/>
      <sheetName val="sewercf"/>
      <sheetName val="recybs"/>
      <sheetName val="recyrev"/>
      <sheetName val="recycf"/>
      <sheetName val="Strmbs"/>
      <sheetName val="Strmrev"/>
      <sheetName val="Strmcf"/>
      <sheetName val="hrabs"/>
      <sheetName val="hrarev"/>
      <sheetName val="hracf"/>
      <sheetName val="agencybs"/>
      <sheetName val="gfaagsrc"/>
      <sheetName val="gfaagfunct"/>
      <sheetName val="gfaagchgfunct"/>
      <sheetName val="DNP gltd"/>
      <sheetName val="comm sq 2200"/>
      <sheetName val="TIF 1-2"/>
      <sheetName val="DNP - segmentinfor"/>
      <sheetName val="DNP bondspay"/>
      <sheetName val="DNP debtreq"/>
      <sheetName val="table 1b"/>
      <sheetName val="table 1a"/>
      <sheetName val="table 1"/>
      <sheetName val="table 2"/>
      <sheetName val="table 3"/>
      <sheetName val="table 4"/>
      <sheetName val="table 5"/>
      <sheetName val="table 6"/>
      <sheetName val="table 7"/>
      <sheetName val="table 8 "/>
      <sheetName val="table 9"/>
      <sheetName val="table 10"/>
      <sheetName val="table 11"/>
      <sheetName val="table 12"/>
      <sheetName val="table 13"/>
      <sheetName val="table 14"/>
      <sheetName val="table 15"/>
      <sheetName val="mgmtletter"/>
      <sheetName val="sr restate - dnp"/>
      <sheetName val="ent restate dnp"/>
      <sheetName val="DNP centrev"/>
      <sheetName val="genbta"/>
      <sheetName val="mda stm of net a"/>
      <sheetName val="graphs"/>
      <sheetName val="mda - ch in net a"/>
      <sheetName val="mda - cap assets"/>
      <sheetName val="mda - os debt"/>
      <sheetName val="DNP centcf"/>
      <sheetName val="entbs"/>
      <sheetName val="cemetery"/>
      <sheetName val="gltd"/>
      <sheetName val="bondspay"/>
      <sheetName val="debtreq"/>
      <sheetName val="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active"/>
      <sheetName val="Side-by-Side"/>
      <sheetName val="Guide"/>
      <sheetName val="Inputs"/>
      <sheetName val="Outputs"/>
      <sheetName val="Compensatory"/>
    </sheetNames>
    <sheetDataSet>
      <sheetData sheetId="0"/>
      <sheetData sheetId="1"/>
      <sheetData sheetId="2"/>
      <sheetData sheetId="3" refreshError="1">
        <row r="15">
          <cell r="C15">
            <v>4000</v>
          </cell>
          <cell r="D15">
            <v>7</v>
          </cell>
          <cell r="E15" t="str">
            <v>CITY ACADEMY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100</v>
          </cell>
          <cell r="S15">
            <v>0</v>
          </cell>
          <cell r="T15">
            <v>0</v>
          </cell>
          <cell r="U15">
            <v>100</v>
          </cell>
          <cell r="V15">
            <v>255355.5</v>
          </cell>
          <cell r="W15">
            <v>1</v>
          </cell>
          <cell r="X15">
            <v>1</v>
          </cell>
          <cell r="Y15">
            <v>625</v>
          </cell>
          <cell r="Z15">
            <v>0.21</v>
          </cell>
          <cell r="AA15">
            <v>2</v>
          </cell>
          <cell r="AB15">
            <v>0</v>
          </cell>
        </row>
        <row r="16">
          <cell r="C16">
            <v>4001</v>
          </cell>
          <cell r="D16">
            <v>7</v>
          </cell>
          <cell r="E16" t="str">
            <v>BLUFFVIEW MONTESSORI</v>
          </cell>
          <cell r="F16">
            <v>2</v>
          </cell>
          <cell r="G16">
            <v>0</v>
          </cell>
          <cell r="H16">
            <v>0</v>
          </cell>
          <cell r="I16">
            <v>23</v>
          </cell>
          <cell r="J16">
            <v>72</v>
          </cell>
          <cell r="K16">
            <v>70</v>
          </cell>
          <cell r="L16">
            <v>25</v>
          </cell>
          <cell r="M16">
            <v>0</v>
          </cell>
          <cell r="N16">
            <v>0</v>
          </cell>
          <cell r="O16">
            <v>23</v>
          </cell>
          <cell r="P16">
            <v>72</v>
          </cell>
          <cell r="Q16">
            <v>70</v>
          </cell>
          <cell r="R16">
            <v>25</v>
          </cell>
          <cell r="S16">
            <v>0</v>
          </cell>
          <cell r="T16">
            <v>0</v>
          </cell>
          <cell r="U16">
            <v>190</v>
          </cell>
          <cell r="V16">
            <v>10950.38</v>
          </cell>
          <cell r="W16">
            <v>1</v>
          </cell>
          <cell r="X16">
            <v>0</v>
          </cell>
          <cell r="Y16">
            <v>861</v>
          </cell>
          <cell r="Z16">
            <v>79.849999999999994</v>
          </cell>
          <cell r="AA16">
            <v>80</v>
          </cell>
          <cell r="AB16">
            <v>0</v>
          </cell>
        </row>
        <row r="17">
          <cell r="C17">
            <v>4003</v>
          </cell>
          <cell r="D17">
            <v>7</v>
          </cell>
          <cell r="E17" t="str">
            <v>NEW HEIGHTS SCHOOL, INC.</v>
          </cell>
          <cell r="F17">
            <v>3</v>
          </cell>
          <cell r="G17">
            <v>0</v>
          </cell>
          <cell r="H17">
            <v>0</v>
          </cell>
          <cell r="I17">
            <v>4</v>
          </cell>
          <cell r="J17">
            <v>8</v>
          </cell>
          <cell r="K17">
            <v>20</v>
          </cell>
          <cell r="L17">
            <v>99</v>
          </cell>
          <cell r="M17">
            <v>0</v>
          </cell>
          <cell r="N17">
            <v>0</v>
          </cell>
          <cell r="O17">
            <v>4</v>
          </cell>
          <cell r="P17">
            <v>8</v>
          </cell>
          <cell r="Q17">
            <v>20</v>
          </cell>
          <cell r="R17">
            <v>99</v>
          </cell>
          <cell r="S17">
            <v>0</v>
          </cell>
          <cell r="T17">
            <v>0</v>
          </cell>
          <cell r="U17">
            <v>131</v>
          </cell>
          <cell r="V17">
            <v>44629.7</v>
          </cell>
          <cell r="W17">
            <v>1</v>
          </cell>
          <cell r="X17">
            <v>0</v>
          </cell>
          <cell r="Y17">
            <v>834</v>
          </cell>
          <cell r="Z17">
            <v>32.200000000000003</v>
          </cell>
          <cell r="AA17">
            <v>36.24</v>
          </cell>
          <cell r="AB17">
            <v>0</v>
          </cell>
        </row>
        <row r="18">
          <cell r="C18">
            <v>4004</v>
          </cell>
          <cell r="D18">
            <v>7</v>
          </cell>
          <cell r="E18" t="str">
            <v>CEDAR RIVERSIDE COMMUNITY SCHO</v>
          </cell>
          <cell r="F18">
            <v>4</v>
          </cell>
          <cell r="G18">
            <v>0</v>
          </cell>
          <cell r="H18">
            <v>0</v>
          </cell>
          <cell r="I18">
            <v>20</v>
          </cell>
          <cell r="J18">
            <v>43</v>
          </cell>
          <cell r="K18">
            <v>28</v>
          </cell>
          <cell r="L18">
            <v>11</v>
          </cell>
          <cell r="M18">
            <v>0</v>
          </cell>
          <cell r="N18">
            <v>0</v>
          </cell>
          <cell r="O18">
            <v>20</v>
          </cell>
          <cell r="P18">
            <v>43</v>
          </cell>
          <cell r="Q18">
            <v>28</v>
          </cell>
          <cell r="R18">
            <v>11</v>
          </cell>
          <cell r="S18">
            <v>59</v>
          </cell>
          <cell r="T18">
            <v>59</v>
          </cell>
          <cell r="U18">
            <v>102</v>
          </cell>
          <cell r="V18">
            <v>255355.5</v>
          </cell>
          <cell r="W18">
            <v>1</v>
          </cell>
          <cell r="X18">
            <v>0</v>
          </cell>
          <cell r="Y18">
            <v>1.2</v>
          </cell>
          <cell r="Z18">
            <v>0.21</v>
          </cell>
          <cell r="AA18">
            <v>45.94</v>
          </cell>
          <cell r="AB18">
            <v>0</v>
          </cell>
        </row>
        <row r="19">
          <cell r="C19">
            <v>4005</v>
          </cell>
          <cell r="D19">
            <v>7</v>
          </cell>
          <cell r="E19" t="str">
            <v>METRO DEAF CHARTER SCHOOL</v>
          </cell>
          <cell r="F19">
            <v>5</v>
          </cell>
          <cell r="G19">
            <v>0</v>
          </cell>
          <cell r="H19">
            <v>4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M19">
            <v>0</v>
          </cell>
          <cell r="N19">
            <v>4</v>
          </cell>
          <cell r="O19">
            <v>0</v>
          </cell>
          <cell r="P19">
            <v>1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6</v>
          </cell>
          <cell r="V19">
            <v>2806.61</v>
          </cell>
          <cell r="W19">
            <v>1</v>
          </cell>
          <cell r="X19">
            <v>0</v>
          </cell>
          <cell r="Y19">
            <v>625</v>
          </cell>
          <cell r="Z19">
            <v>0.21</v>
          </cell>
          <cell r="AA19">
            <v>2</v>
          </cell>
          <cell r="AB19">
            <v>0</v>
          </cell>
        </row>
        <row r="20">
          <cell r="C20">
            <v>4006</v>
          </cell>
          <cell r="D20">
            <v>7</v>
          </cell>
          <cell r="E20" t="str">
            <v>SKILLS FOR TOMORROW CHARTER SC</v>
          </cell>
          <cell r="F20">
            <v>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127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127</v>
          </cell>
          <cell r="S20">
            <v>0</v>
          </cell>
          <cell r="T20">
            <v>0</v>
          </cell>
          <cell r="U20">
            <v>127</v>
          </cell>
          <cell r="V20">
            <v>152017.04</v>
          </cell>
          <cell r="W20">
            <v>1</v>
          </cell>
          <cell r="X20">
            <v>1</v>
          </cell>
          <cell r="Y20">
            <v>1.2</v>
          </cell>
          <cell r="Z20">
            <v>0.21</v>
          </cell>
          <cell r="AA20">
            <v>16.170000000000002</v>
          </cell>
          <cell r="AB20">
            <v>0</v>
          </cell>
        </row>
        <row r="21">
          <cell r="C21">
            <v>4007</v>
          </cell>
          <cell r="D21">
            <v>7</v>
          </cell>
          <cell r="E21" t="str">
            <v>MINNESOTA NEW COUNTRY SCHOOL</v>
          </cell>
          <cell r="F21">
            <v>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97</v>
          </cell>
          <cell r="S21">
            <v>0</v>
          </cell>
          <cell r="T21">
            <v>0</v>
          </cell>
          <cell r="U21">
            <v>97</v>
          </cell>
          <cell r="V21">
            <v>17161.73</v>
          </cell>
          <cell r="W21">
            <v>1</v>
          </cell>
          <cell r="X21">
            <v>1</v>
          </cell>
          <cell r="Y21">
            <v>2397</v>
          </cell>
          <cell r="Z21">
            <v>107.25</v>
          </cell>
          <cell r="AA21">
            <v>35.82</v>
          </cell>
          <cell r="AB21">
            <v>0</v>
          </cell>
        </row>
        <row r="22">
          <cell r="C22">
            <v>4008</v>
          </cell>
          <cell r="D22">
            <v>7</v>
          </cell>
          <cell r="E22" t="str">
            <v>PACT CHARTER SCHOOL</v>
          </cell>
          <cell r="F22">
            <v>8</v>
          </cell>
          <cell r="G22">
            <v>0</v>
          </cell>
          <cell r="H22">
            <v>2</v>
          </cell>
          <cell r="I22">
            <v>18</v>
          </cell>
          <cell r="J22">
            <v>72</v>
          </cell>
          <cell r="K22">
            <v>78</v>
          </cell>
          <cell r="L22">
            <v>146</v>
          </cell>
          <cell r="M22">
            <v>0</v>
          </cell>
          <cell r="N22">
            <v>2</v>
          </cell>
          <cell r="O22">
            <v>18</v>
          </cell>
          <cell r="P22">
            <v>72</v>
          </cell>
          <cell r="Q22">
            <v>78</v>
          </cell>
          <cell r="R22">
            <v>146</v>
          </cell>
          <cell r="S22">
            <v>1</v>
          </cell>
          <cell r="T22">
            <v>1</v>
          </cell>
          <cell r="U22">
            <v>316</v>
          </cell>
          <cell r="V22">
            <v>4693.0200000000004</v>
          </cell>
          <cell r="W22">
            <v>1</v>
          </cell>
          <cell r="X22">
            <v>1</v>
          </cell>
          <cell r="Y22">
            <v>11</v>
          </cell>
          <cell r="Z22">
            <v>0.21</v>
          </cell>
          <cell r="AA22">
            <v>73.02</v>
          </cell>
          <cell r="AB22">
            <v>0</v>
          </cell>
        </row>
        <row r="23">
          <cell r="C23">
            <v>4011</v>
          </cell>
          <cell r="D23">
            <v>7</v>
          </cell>
          <cell r="E23" t="str">
            <v>NEW VISIONS CHARTER SCHOOL</v>
          </cell>
          <cell r="F23">
            <v>9</v>
          </cell>
          <cell r="G23">
            <v>0</v>
          </cell>
          <cell r="H23">
            <v>0</v>
          </cell>
          <cell r="I23">
            <v>14</v>
          </cell>
          <cell r="J23">
            <v>65</v>
          </cell>
          <cell r="K23">
            <v>95</v>
          </cell>
          <cell r="L23">
            <v>64</v>
          </cell>
          <cell r="M23">
            <v>0</v>
          </cell>
          <cell r="N23">
            <v>0</v>
          </cell>
          <cell r="O23">
            <v>14</v>
          </cell>
          <cell r="P23">
            <v>65</v>
          </cell>
          <cell r="Q23">
            <v>95</v>
          </cell>
          <cell r="R23">
            <v>64</v>
          </cell>
          <cell r="S23">
            <v>0</v>
          </cell>
          <cell r="T23">
            <v>0</v>
          </cell>
          <cell r="U23">
            <v>238</v>
          </cell>
          <cell r="V23">
            <v>232396.51</v>
          </cell>
          <cell r="W23">
            <v>1</v>
          </cell>
          <cell r="X23">
            <v>0</v>
          </cell>
          <cell r="Y23">
            <v>1.2</v>
          </cell>
          <cell r="Z23">
            <v>0.21</v>
          </cell>
          <cell r="AA23">
            <v>44.46</v>
          </cell>
          <cell r="AB23">
            <v>0</v>
          </cell>
        </row>
        <row r="24">
          <cell r="C24">
            <v>4012</v>
          </cell>
          <cell r="D24">
            <v>7</v>
          </cell>
          <cell r="E24" t="str">
            <v>EMILY CHARTER SCHOOL</v>
          </cell>
          <cell r="F24">
            <v>10</v>
          </cell>
          <cell r="G24">
            <v>0</v>
          </cell>
          <cell r="H24">
            <v>0</v>
          </cell>
          <cell r="I24">
            <v>13</v>
          </cell>
          <cell r="J24">
            <v>34</v>
          </cell>
          <cell r="K24">
            <v>25</v>
          </cell>
          <cell r="L24">
            <v>0</v>
          </cell>
          <cell r="M24">
            <v>0</v>
          </cell>
          <cell r="N24">
            <v>0</v>
          </cell>
          <cell r="O24">
            <v>13</v>
          </cell>
          <cell r="P24">
            <v>34</v>
          </cell>
          <cell r="Q24">
            <v>25</v>
          </cell>
          <cell r="R24">
            <v>0</v>
          </cell>
          <cell r="S24">
            <v>0</v>
          </cell>
          <cell r="T24">
            <v>0</v>
          </cell>
          <cell r="U24">
            <v>72</v>
          </cell>
          <cell r="V24">
            <v>74766.25</v>
          </cell>
          <cell r="W24">
            <v>1</v>
          </cell>
          <cell r="X24">
            <v>0</v>
          </cell>
          <cell r="Y24">
            <v>182</v>
          </cell>
          <cell r="Z24">
            <v>131.44999999999999</v>
          </cell>
          <cell r="AA24">
            <v>2.52</v>
          </cell>
          <cell r="AB24">
            <v>0</v>
          </cell>
        </row>
        <row r="25">
          <cell r="C25">
            <v>4015</v>
          </cell>
          <cell r="D25">
            <v>7</v>
          </cell>
          <cell r="E25" t="str">
            <v>COMMUNITY OF PEACE ACADEMY</v>
          </cell>
          <cell r="F25">
            <v>11</v>
          </cell>
          <cell r="G25">
            <v>0</v>
          </cell>
          <cell r="H25">
            <v>0</v>
          </cell>
          <cell r="I25">
            <v>43</v>
          </cell>
          <cell r="J25">
            <v>144</v>
          </cell>
          <cell r="K25">
            <v>144</v>
          </cell>
          <cell r="L25">
            <v>197</v>
          </cell>
          <cell r="M25">
            <v>0</v>
          </cell>
          <cell r="N25">
            <v>0</v>
          </cell>
          <cell r="O25">
            <v>43</v>
          </cell>
          <cell r="P25">
            <v>144</v>
          </cell>
          <cell r="Q25">
            <v>144</v>
          </cell>
          <cell r="R25">
            <v>197</v>
          </cell>
          <cell r="S25">
            <v>186</v>
          </cell>
          <cell r="T25">
            <v>186</v>
          </cell>
          <cell r="U25">
            <v>528</v>
          </cell>
          <cell r="V25">
            <v>946885.8</v>
          </cell>
          <cell r="W25">
            <v>1</v>
          </cell>
          <cell r="X25">
            <v>0</v>
          </cell>
          <cell r="Y25">
            <v>625</v>
          </cell>
          <cell r="Z25">
            <v>0.21</v>
          </cell>
          <cell r="AA25">
            <v>2.52</v>
          </cell>
          <cell r="AB25">
            <v>0</v>
          </cell>
        </row>
        <row r="26">
          <cell r="C26">
            <v>4016</v>
          </cell>
          <cell r="D26">
            <v>7</v>
          </cell>
          <cell r="E26" t="str">
            <v>WORLD LEARNER CHARTER SCHOOL</v>
          </cell>
          <cell r="F26">
            <v>12</v>
          </cell>
          <cell r="G26">
            <v>0</v>
          </cell>
          <cell r="H26">
            <v>0</v>
          </cell>
          <cell r="I26">
            <v>0</v>
          </cell>
          <cell r="J26">
            <v>66</v>
          </cell>
          <cell r="K26">
            <v>32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66</v>
          </cell>
          <cell r="Q26">
            <v>32</v>
          </cell>
          <cell r="R26">
            <v>0</v>
          </cell>
          <cell r="S26">
            <v>0</v>
          </cell>
          <cell r="T26">
            <v>0</v>
          </cell>
          <cell r="U26">
            <v>98</v>
          </cell>
          <cell r="V26">
            <v>0</v>
          </cell>
          <cell r="W26">
            <v>1</v>
          </cell>
          <cell r="X26">
            <v>0</v>
          </cell>
          <cell r="Y26">
            <v>112</v>
          </cell>
          <cell r="Z26">
            <v>17.600000000000001</v>
          </cell>
          <cell r="AA26">
            <v>44.41</v>
          </cell>
          <cell r="AB26">
            <v>0</v>
          </cell>
        </row>
        <row r="27">
          <cell r="C27">
            <v>4017</v>
          </cell>
          <cell r="D27">
            <v>7</v>
          </cell>
          <cell r="E27" t="str">
            <v>MINNESOTA TRANSITIONS CHARTER</v>
          </cell>
          <cell r="F27">
            <v>13</v>
          </cell>
          <cell r="G27">
            <v>0</v>
          </cell>
          <cell r="H27">
            <v>0</v>
          </cell>
          <cell r="I27">
            <v>20</v>
          </cell>
          <cell r="J27">
            <v>60</v>
          </cell>
          <cell r="K27">
            <v>61</v>
          </cell>
          <cell r="L27">
            <v>509</v>
          </cell>
          <cell r="M27">
            <v>0</v>
          </cell>
          <cell r="N27">
            <v>0</v>
          </cell>
          <cell r="O27">
            <v>20</v>
          </cell>
          <cell r="P27">
            <v>60</v>
          </cell>
          <cell r="Q27">
            <v>61</v>
          </cell>
          <cell r="R27">
            <v>509</v>
          </cell>
          <cell r="S27">
            <v>0</v>
          </cell>
          <cell r="T27">
            <v>0</v>
          </cell>
          <cell r="U27">
            <v>650</v>
          </cell>
          <cell r="V27">
            <v>1243558.28</v>
          </cell>
          <cell r="W27">
            <v>1</v>
          </cell>
          <cell r="X27">
            <v>0</v>
          </cell>
          <cell r="Y27">
            <v>1.2</v>
          </cell>
          <cell r="Z27">
            <v>0.21</v>
          </cell>
          <cell r="AA27">
            <v>44.1</v>
          </cell>
          <cell r="AB27">
            <v>0</v>
          </cell>
        </row>
        <row r="28">
          <cell r="C28">
            <v>4018</v>
          </cell>
          <cell r="D28">
            <v>7</v>
          </cell>
          <cell r="E28" t="str">
            <v>ACHIEVE LANGUAGE ACADEMY</v>
          </cell>
          <cell r="F28">
            <v>14</v>
          </cell>
          <cell r="G28">
            <v>0</v>
          </cell>
          <cell r="H28">
            <v>0</v>
          </cell>
          <cell r="I28">
            <v>42</v>
          </cell>
          <cell r="J28">
            <v>104</v>
          </cell>
          <cell r="K28">
            <v>117</v>
          </cell>
          <cell r="L28">
            <v>27</v>
          </cell>
          <cell r="M28">
            <v>0</v>
          </cell>
          <cell r="N28">
            <v>0</v>
          </cell>
          <cell r="O28">
            <v>42</v>
          </cell>
          <cell r="P28">
            <v>104</v>
          </cell>
          <cell r="Q28">
            <v>117</v>
          </cell>
          <cell r="R28">
            <v>27</v>
          </cell>
          <cell r="S28">
            <v>140</v>
          </cell>
          <cell r="T28">
            <v>140</v>
          </cell>
          <cell r="U28">
            <v>290</v>
          </cell>
          <cell r="V28">
            <v>541353.66</v>
          </cell>
          <cell r="W28">
            <v>1</v>
          </cell>
          <cell r="X28">
            <v>0</v>
          </cell>
          <cell r="Y28">
            <v>625</v>
          </cell>
          <cell r="Z28">
            <v>0.21</v>
          </cell>
          <cell r="AA28">
            <v>3.46</v>
          </cell>
          <cell r="AB28">
            <v>0</v>
          </cell>
        </row>
        <row r="29">
          <cell r="C29">
            <v>4019</v>
          </cell>
          <cell r="D29">
            <v>7</v>
          </cell>
          <cell r="E29" t="str">
            <v>ST. PAUL FAMILY LEARNING CENTE</v>
          </cell>
          <cell r="F29">
            <v>15</v>
          </cell>
          <cell r="G29">
            <v>0</v>
          </cell>
          <cell r="H29">
            <v>0</v>
          </cell>
          <cell r="I29">
            <v>16</v>
          </cell>
          <cell r="J29">
            <v>54</v>
          </cell>
          <cell r="K29">
            <v>59</v>
          </cell>
          <cell r="L29">
            <v>0</v>
          </cell>
          <cell r="M29">
            <v>0</v>
          </cell>
          <cell r="N29">
            <v>0</v>
          </cell>
          <cell r="O29">
            <v>16</v>
          </cell>
          <cell r="P29">
            <v>54</v>
          </cell>
          <cell r="Q29">
            <v>59</v>
          </cell>
          <cell r="R29">
            <v>0</v>
          </cell>
          <cell r="S29">
            <v>25</v>
          </cell>
          <cell r="T29">
            <v>25</v>
          </cell>
          <cell r="U29">
            <v>129</v>
          </cell>
          <cell r="V29">
            <v>237411.6</v>
          </cell>
          <cell r="W29">
            <v>1</v>
          </cell>
          <cell r="X29">
            <v>0</v>
          </cell>
          <cell r="Y29">
            <v>625</v>
          </cell>
          <cell r="Z29">
            <v>0.21</v>
          </cell>
          <cell r="AA29">
            <v>8.11</v>
          </cell>
          <cell r="AB29">
            <v>0</v>
          </cell>
        </row>
        <row r="30">
          <cell r="C30">
            <v>4020</v>
          </cell>
          <cell r="D30">
            <v>7</v>
          </cell>
          <cell r="E30" t="str">
            <v>EDISON CHARTER SCHOOL</v>
          </cell>
          <cell r="F30">
            <v>16</v>
          </cell>
          <cell r="G30">
            <v>0</v>
          </cell>
          <cell r="H30">
            <v>0</v>
          </cell>
          <cell r="I30">
            <v>115</v>
          </cell>
          <cell r="J30">
            <v>284</v>
          </cell>
          <cell r="K30">
            <v>242</v>
          </cell>
          <cell r="L30">
            <v>110</v>
          </cell>
          <cell r="M30">
            <v>0</v>
          </cell>
          <cell r="N30">
            <v>0</v>
          </cell>
          <cell r="O30">
            <v>115</v>
          </cell>
          <cell r="P30">
            <v>284</v>
          </cell>
          <cell r="Q30">
            <v>242</v>
          </cell>
          <cell r="R30">
            <v>110</v>
          </cell>
          <cell r="S30">
            <v>1</v>
          </cell>
          <cell r="T30">
            <v>1</v>
          </cell>
          <cell r="U30">
            <v>751</v>
          </cell>
          <cell r="V30">
            <v>499208.5</v>
          </cell>
          <cell r="W30">
            <v>1</v>
          </cell>
          <cell r="X30">
            <v>1</v>
          </cell>
          <cell r="Y30">
            <v>709</v>
          </cell>
          <cell r="Z30">
            <v>51.32</v>
          </cell>
          <cell r="AA30">
            <v>0.3</v>
          </cell>
          <cell r="AB30">
            <v>0</v>
          </cell>
        </row>
        <row r="31">
          <cell r="C31">
            <v>4021</v>
          </cell>
          <cell r="D31">
            <v>7</v>
          </cell>
          <cell r="E31" t="str">
            <v>VILLAGE SCHOOL OF NORTHFIELD</v>
          </cell>
          <cell r="F31">
            <v>17</v>
          </cell>
          <cell r="G31">
            <v>0</v>
          </cell>
          <cell r="H31">
            <v>0</v>
          </cell>
          <cell r="I31">
            <v>1</v>
          </cell>
          <cell r="J31">
            <v>2</v>
          </cell>
          <cell r="K31">
            <v>6</v>
          </cell>
          <cell r="L31">
            <v>43</v>
          </cell>
          <cell r="M31">
            <v>0</v>
          </cell>
          <cell r="N31">
            <v>0</v>
          </cell>
          <cell r="O31">
            <v>1</v>
          </cell>
          <cell r="P31">
            <v>2</v>
          </cell>
          <cell r="Q31">
            <v>6</v>
          </cell>
          <cell r="R31">
            <v>43</v>
          </cell>
          <cell r="S31">
            <v>0</v>
          </cell>
          <cell r="T31">
            <v>0</v>
          </cell>
          <cell r="U31">
            <v>52</v>
          </cell>
          <cell r="V31">
            <v>26777.82</v>
          </cell>
          <cell r="W31">
            <v>1</v>
          </cell>
          <cell r="X31">
            <v>0</v>
          </cell>
          <cell r="Y31">
            <v>659</v>
          </cell>
          <cell r="Z31">
            <v>69.73</v>
          </cell>
          <cell r="AA31">
            <v>46.26</v>
          </cell>
          <cell r="AB31">
            <v>0</v>
          </cell>
        </row>
        <row r="32">
          <cell r="C32">
            <v>4025</v>
          </cell>
          <cell r="D32">
            <v>7</v>
          </cell>
          <cell r="E32" t="str">
            <v>CYBER VILLAGE ACADEMY</v>
          </cell>
          <cell r="F32">
            <v>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129</v>
          </cell>
          <cell r="L32">
            <v>63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129</v>
          </cell>
          <cell r="R32">
            <v>63</v>
          </cell>
          <cell r="S32">
            <v>0</v>
          </cell>
          <cell r="T32">
            <v>0</v>
          </cell>
          <cell r="U32">
            <v>192</v>
          </cell>
          <cell r="V32">
            <v>10812.35</v>
          </cell>
          <cell r="W32">
            <v>1</v>
          </cell>
          <cell r="X32">
            <v>0</v>
          </cell>
          <cell r="Y32">
            <v>1.2</v>
          </cell>
          <cell r="Z32">
            <v>0.21</v>
          </cell>
          <cell r="AA32">
            <v>36.869999999999997</v>
          </cell>
          <cell r="AB32">
            <v>0</v>
          </cell>
        </row>
        <row r="33">
          <cell r="C33">
            <v>4026</v>
          </cell>
          <cell r="D33">
            <v>7</v>
          </cell>
          <cell r="E33" t="str">
            <v>E.C.H.O. CHARTER SCHOOL</v>
          </cell>
          <cell r="F33">
            <v>19</v>
          </cell>
          <cell r="G33">
            <v>0</v>
          </cell>
          <cell r="H33">
            <v>0</v>
          </cell>
          <cell r="I33">
            <v>15</v>
          </cell>
          <cell r="J33">
            <v>40</v>
          </cell>
          <cell r="K33">
            <v>31</v>
          </cell>
          <cell r="L33">
            <v>55</v>
          </cell>
          <cell r="M33">
            <v>0</v>
          </cell>
          <cell r="N33">
            <v>0</v>
          </cell>
          <cell r="O33">
            <v>15</v>
          </cell>
          <cell r="P33">
            <v>40</v>
          </cell>
          <cell r="Q33">
            <v>31</v>
          </cell>
          <cell r="R33">
            <v>55</v>
          </cell>
          <cell r="S33">
            <v>0</v>
          </cell>
          <cell r="T33">
            <v>0</v>
          </cell>
          <cell r="U33">
            <v>141</v>
          </cell>
          <cell r="V33">
            <v>66852.53</v>
          </cell>
          <cell r="W33">
            <v>1</v>
          </cell>
          <cell r="X33">
            <v>0</v>
          </cell>
          <cell r="Y33">
            <v>2190</v>
          </cell>
          <cell r="Z33">
            <v>169.32</v>
          </cell>
          <cell r="AA33">
            <v>152.82</v>
          </cell>
          <cell r="AB33">
            <v>0</v>
          </cell>
        </row>
        <row r="34">
          <cell r="C34">
            <v>4027</v>
          </cell>
          <cell r="D34">
            <v>7</v>
          </cell>
          <cell r="E34" t="str">
            <v>HIGHER GROUND ACADEMY</v>
          </cell>
          <cell r="F34">
            <v>20</v>
          </cell>
          <cell r="G34">
            <v>0</v>
          </cell>
          <cell r="H34">
            <v>0</v>
          </cell>
          <cell r="I34">
            <v>44</v>
          </cell>
          <cell r="J34">
            <v>126</v>
          </cell>
          <cell r="K34">
            <v>91</v>
          </cell>
          <cell r="L34">
            <v>106</v>
          </cell>
          <cell r="M34">
            <v>0</v>
          </cell>
          <cell r="N34">
            <v>0</v>
          </cell>
          <cell r="O34">
            <v>44</v>
          </cell>
          <cell r="P34">
            <v>126</v>
          </cell>
          <cell r="Q34">
            <v>91</v>
          </cell>
          <cell r="R34">
            <v>106</v>
          </cell>
          <cell r="S34">
            <v>0</v>
          </cell>
          <cell r="T34">
            <v>0</v>
          </cell>
          <cell r="U34">
            <v>367</v>
          </cell>
          <cell r="V34">
            <v>844743.6</v>
          </cell>
          <cell r="W34">
            <v>1</v>
          </cell>
          <cell r="X34">
            <v>0</v>
          </cell>
          <cell r="Y34">
            <v>625</v>
          </cell>
          <cell r="Z34">
            <v>0.21</v>
          </cell>
          <cell r="AA34">
            <v>3.37</v>
          </cell>
          <cell r="AB34">
            <v>0</v>
          </cell>
        </row>
        <row r="35">
          <cell r="C35">
            <v>4028</v>
          </cell>
          <cell r="D35">
            <v>7</v>
          </cell>
          <cell r="E35" t="str">
            <v>ECI' NOMPA WOONSPE</v>
          </cell>
          <cell r="F35">
            <v>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</v>
          </cell>
          <cell r="S35">
            <v>0</v>
          </cell>
          <cell r="T35">
            <v>0</v>
          </cell>
          <cell r="U35">
            <v>41</v>
          </cell>
          <cell r="V35">
            <v>6947.51</v>
          </cell>
          <cell r="W35">
            <v>1</v>
          </cell>
          <cell r="X35">
            <v>0</v>
          </cell>
          <cell r="Y35">
            <v>2897</v>
          </cell>
          <cell r="Z35">
            <v>124.41</v>
          </cell>
          <cell r="AA35">
            <v>193.93</v>
          </cell>
          <cell r="AB35">
            <v>0</v>
          </cell>
        </row>
        <row r="36">
          <cell r="C36">
            <v>4029</v>
          </cell>
          <cell r="D36">
            <v>7</v>
          </cell>
          <cell r="E36" t="str">
            <v>NEW SPIRIT SCHOOL</v>
          </cell>
          <cell r="F36">
            <v>22</v>
          </cell>
          <cell r="G36">
            <v>0</v>
          </cell>
          <cell r="H36">
            <v>0</v>
          </cell>
          <cell r="I36">
            <v>38</v>
          </cell>
          <cell r="J36">
            <v>96</v>
          </cell>
          <cell r="K36">
            <v>87</v>
          </cell>
          <cell r="L36">
            <v>65</v>
          </cell>
          <cell r="M36">
            <v>0</v>
          </cell>
          <cell r="N36">
            <v>0</v>
          </cell>
          <cell r="O36">
            <v>38</v>
          </cell>
          <cell r="P36">
            <v>96</v>
          </cell>
          <cell r="Q36">
            <v>87</v>
          </cell>
          <cell r="R36">
            <v>65</v>
          </cell>
          <cell r="S36">
            <v>0</v>
          </cell>
          <cell r="T36">
            <v>0</v>
          </cell>
          <cell r="U36">
            <v>286</v>
          </cell>
          <cell r="V36">
            <v>683248.5</v>
          </cell>
          <cell r="W36">
            <v>1</v>
          </cell>
          <cell r="X36">
            <v>0</v>
          </cell>
          <cell r="Y36">
            <v>625</v>
          </cell>
          <cell r="Z36">
            <v>0.21</v>
          </cell>
          <cell r="AA36">
            <v>2.52</v>
          </cell>
          <cell r="AB36">
            <v>0</v>
          </cell>
        </row>
        <row r="37">
          <cell r="C37">
            <v>4030</v>
          </cell>
          <cell r="D37">
            <v>7</v>
          </cell>
          <cell r="E37" t="str">
            <v>ODYSSEY CHARTER SCHOOL</v>
          </cell>
          <cell r="F37">
            <v>23</v>
          </cell>
          <cell r="G37">
            <v>0</v>
          </cell>
          <cell r="H37">
            <v>0</v>
          </cell>
          <cell r="I37">
            <v>32</v>
          </cell>
          <cell r="J37">
            <v>77</v>
          </cell>
          <cell r="K37">
            <v>82</v>
          </cell>
          <cell r="L37">
            <v>54</v>
          </cell>
          <cell r="M37">
            <v>0</v>
          </cell>
          <cell r="N37">
            <v>0</v>
          </cell>
          <cell r="O37">
            <v>32</v>
          </cell>
          <cell r="P37">
            <v>77</v>
          </cell>
          <cell r="Q37">
            <v>82</v>
          </cell>
          <cell r="R37">
            <v>54</v>
          </cell>
          <cell r="S37">
            <v>15</v>
          </cell>
          <cell r="T37">
            <v>15</v>
          </cell>
          <cell r="U37">
            <v>245</v>
          </cell>
          <cell r="V37">
            <v>63861.88</v>
          </cell>
          <cell r="W37">
            <v>1</v>
          </cell>
          <cell r="X37">
            <v>1</v>
          </cell>
          <cell r="Y37">
            <v>279</v>
          </cell>
          <cell r="Z37">
            <v>0.21</v>
          </cell>
          <cell r="AA37">
            <v>68.709999999999994</v>
          </cell>
          <cell r="AB37">
            <v>0</v>
          </cell>
        </row>
        <row r="38">
          <cell r="C38">
            <v>4031</v>
          </cell>
          <cell r="D38">
            <v>7</v>
          </cell>
          <cell r="E38" t="str">
            <v>MINNESOTA TECHNOLOGY CHARTER S</v>
          </cell>
          <cell r="F38">
            <v>24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95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95</v>
          </cell>
          <cell r="S38">
            <v>1</v>
          </cell>
          <cell r="T38">
            <v>1</v>
          </cell>
          <cell r="U38">
            <v>95</v>
          </cell>
          <cell r="V38">
            <v>69751.16</v>
          </cell>
          <cell r="W38">
            <v>1</v>
          </cell>
          <cell r="X38">
            <v>1</v>
          </cell>
          <cell r="Y38">
            <v>625</v>
          </cell>
          <cell r="Z38">
            <v>0.21</v>
          </cell>
          <cell r="AA38">
            <v>7.77</v>
          </cell>
          <cell r="AB38">
            <v>0</v>
          </cell>
        </row>
        <row r="39">
          <cell r="C39">
            <v>4032</v>
          </cell>
          <cell r="D39">
            <v>7</v>
          </cell>
          <cell r="E39" t="str">
            <v>HARVEST PREP SCHOOL/SEED ACADE</v>
          </cell>
          <cell r="F39">
            <v>25</v>
          </cell>
          <cell r="G39">
            <v>0</v>
          </cell>
          <cell r="H39">
            <v>0</v>
          </cell>
          <cell r="I39">
            <v>66</v>
          </cell>
          <cell r="J39">
            <v>169</v>
          </cell>
          <cell r="K39">
            <v>140</v>
          </cell>
          <cell r="L39">
            <v>0</v>
          </cell>
          <cell r="M39">
            <v>0</v>
          </cell>
          <cell r="N39">
            <v>0</v>
          </cell>
          <cell r="O39">
            <v>66</v>
          </cell>
          <cell r="P39">
            <v>169</v>
          </cell>
          <cell r="Q39">
            <v>140</v>
          </cell>
          <cell r="R39">
            <v>0</v>
          </cell>
          <cell r="S39">
            <v>0</v>
          </cell>
          <cell r="T39">
            <v>0</v>
          </cell>
          <cell r="U39">
            <v>375</v>
          </cell>
          <cell r="V39">
            <v>368264.04</v>
          </cell>
          <cell r="W39">
            <v>1</v>
          </cell>
          <cell r="X39">
            <v>0</v>
          </cell>
          <cell r="Y39">
            <v>1.2</v>
          </cell>
          <cell r="Z39">
            <v>0.21</v>
          </cell>
          <cell r="AA39">
            <v>44.47</v>
          </cell>
          <cell r="AB39">
            <v>0</v>
          </cell>
        </row>
        <row r="40">
          <cell r="C40">
            <v>4035</v>
          </cell>
          <cell r="D40">
            <v>7</v>
          </cell>
          <cell r="E40" t="str">
            <v>CONCORDIA CREATIVE LEARNING AC</v>
          </cell>
          <cell r="F40">
            <v>26</v>
          </cell>
          <cell r="G40">
            <v>0</v>
          </cell>
          <cell r="H40">
            <v>0</v>
          </cell>
          <cell r="I40">
            <v>22</v>
          </cell>
          <cell r="J40">
            <v>64</v>
          </cell>
          <cell r="K40">
            <v>46</v>
          </cell>
          <cell r="L40">
            <v>0</v>
          </cell>
          <cell r="M40">
            <v>0</v>
          </cell>
          <cell r="N40">
            <v>0</v>
          </cell>
          <cell r="O40">
            <v>22</v>
          </cell>
          <cell r="P40">
            <v>64</v>
          </cell>
          <cell r="Q40">
            <v>46</v>
          </cell>
          <cell r="R40">
            <v>0</v>
          </cell>
          <cell r="S40">
            <v>15</v>
          </cell>
          <cell r="T40">
            <v>15</v>
          </cell>
          <cell r="U40">
            <v>132</v>
          </cell>
          <cell r="V40">
            <v>165037.87</v>
          </cell>
          <cell r="W40">
            <v>1</v>
          </cell>
          <cell r="X40">
            <v>0</v>
          </cell>
          <cell r="Y40">
            <v>625</v>
          </cell>
          <cell r="Z40">
            <v>0.21</v>
          </cell>
          <cell r="AA40">
            <v>8.4600000000000009</v>
          </cell>
          <cell r="AB40">
            <v>0</v>
          </cell>
        </row>
        <row r="41">
          <cell r="C41">
            <v>4036</v>
          </cell>
          <cell r="D41">
            <v>7</v>
          </cell>
          <cell r="E41" t="str">
            <v>FACE TO FACE ACADEMY</v>
          </cell>
          <cell r="F41">
            <v>27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50</v>
          </cell>
          <cell r="S41">
            <v>0</v>
          </cell>
          <cell r="T41">
            <v>0</v>
          </cell>
          <cell r="U41">
            <v>50</v>
          </cell>
          <cell r="V41">
            <v>71223.48</v>
          </cell>
          <cell r="W41">
            <v>1</v>
          </cell>
          <cell r="X41">
            <v>0</v>
          </cell>
          <cell r="Y41">
            <v>625</v>
          </cell>
          <cell r="Z41">
            <v>0.21</v>
          </cell>
          <cell r="AA41">
            <v>2.4300000000000002</v>
          </cell>
          <cell r="AB41">
            <v>0</v>
          </cell>
        </row>
        <row r="42">
          <cell r="C42">
            <v>4038</v>
          </cell>
          <cell r="D42">
            <v>7</v>
          </cell>
          <cell r="E42" t="str">
            <v>SOJOURNER TRUTH ACADEMY</v>
          </cell>
          <cell r="F42">
            <v>28</v>
          </cell>
          <cell r="G42">
            <v>0</v>
          </cell>
          <cell r="H42">
            <v>0</v>
          </cell>
          <cell r="I42">
            <v>49</v>
          </cell>
          <cell r="J42">
            <v>118</v>
          </cell>
          <cell r="K42">
            <v>66</v>
          </cell>
          <cell r="L42">
            <v>0</v>
          </cell>
          <cell r="M42">
            <v>0</v>
          </cell>
          <cell r="N42">
            <v>0</v>
          </cell>
          <cell r="O42">
            <v>49</v>
          </cell>
          <cell r="P42">
            <v>118</v>
          </cell>
          <cell r="Q42">
            <v>66</v>
          </cell>
          <cell r="R42">
            <v>0</v>
          </cell>
          <cell r="S42">
            <v>0</v>
          </cell>
          <cell r="T42">
            <v>0</v>
          </cell>
          <cell r="U42">
            <v>233</v>
          </cell>
          <cell r="V42">
            <v>207091.01</v>
          </cell>
          <cell r="W42">
            <v>1</v>
          </cell>
          <cell r="X42">
            <v>0</v>
          </cell>
          <cell r="Y42">
            <v>1.2</v>
          </cell>
          <cell r="Z42">
            <v>0.21</v>
          </cell>
          <cell r="AA42">
            <v>42.88</v>
          </cell>
          <cell r="AB42">
            <v>0</v>
          </cell>
        </row>
        <row r="43">
          <cell r="C43">
            <v>4039</v>
          </cell>
          <cell r="D43">
            <v>7</v>
          </cell>
          <cell r="E43" t="str">
            <v>HIGH SCHOOL FOR RECORDING ARTS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124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124</v>
          </cell>
          <cell r="S43">
            <v>0</v>
          </cell>
          <cell r="T43">
            <v>0</v>
          </cell>
          <cell r="U43">
            <v>124</v>
          </cell>
          <cell r="V43">
            <v>202167.94</v>
          </cell>
          <cell r="W43">
            <v>1</v>
          </cell>
          <cell r="X43">
            <v>1</v>
          </cell>
          <cell r="Y43">
            <v>625</v>
          </cell>
          <cell r="Z43">
            <v>0.21</v>
          </cell>
          <cell r="AA43">
            <v>27.32</v>
          </cell>
          <cell r="AB43">
            <v>0</v>
          </cell>
        </row>
        <row r="44">
          <cell r="C44">
            <v>4042</v>
          </cell>
          <cell r="D44">
            <v>7</v>
          </cell>
          <cell r="E44" t="str">
            <v>TWIN CITIES ACADEMY</v>
          </cell>
          <cell r="F44">
            <v>30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29</v>
          </cell>
          <cell r="L44">
            <v>108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29</v>
          </cell>
          <cell r="R44">
            <v>108</v>
          </cell>
          <cell r="S44">
            <v>8</v>
          </cell>
          <cell r="T44">
            <v>8</v>
          </cell>
          <cell r="U44">
            <v>137</v>
          </cell>
          <cell r="V44">
            <v>31516.85</v>
          </cell>
          <cell r="W44">
            <v>1</v>
          </cell>
          <cell r="X44">
            <v>1</v>
          </cell>
          <cell r="Y44">
            <v>625</v>
          </cell>
          <cell r="Z44">
            <v>0.21</v>
          </cell>
          <cell r="AA44">
            <v>12.43</v>
          </cell>
          <cell r="AB44">
            <v>0</v>
          </cell>
        </row>
        <row r="45">
          <cell r="C45">
            <v>4043</v>
          </cell>
          <cell r="D45">
            <v>7</v>
          </cell>
          <cell r="E45" t="str">
            <v>MATH &amp; SCIENCE ACADEMY</v>
          </cell>
          <cell r="F45">
            <v>31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60</v>
          </cell>
          <cell r="L45">
            <v>209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60</v>
          </cell>
          <cell r="R45">
            <v>209</v>
          </cell>
          <cell r="S45">
            <v>0</v>
          </cell>
          <cell r="T45">
            <v>0</v>
          </cell>
          <cell r="U45">
            <v>269</v>
          </cell>
          <cell r="V45">
            <v>0</v>
          </cell>
          <cell r="W45">
            <v>1</v>
          </cell>
          <cell r="X45">
            <v>0</v>
          </cell>
          <cell r="Y45">
            <v>833</v>
          </cell>
          <cell r="Z45">
            <v>0.21</v>
          </cell>
          <cell r="AA45">
            <v>127.96</v>
          </cell>
          <cell r="AB45">
            <v>0</v>
          </cell>
        </row>
        <row r="46">
          <cell r="C46">
            <v>4044</v>
          </cell>
          <cell r="D46">
            <v>7</v>
          </cell>
          <cell r="E46" t="str">
            <v>HEART OF THE EARTH CHARTER</v>
          </cell>
          <cell r="F46">
            <v>32</v>
          </cell>
          <cell r="G46">
            <v>0</v>
          </cell>
          <cell r="H46">
            <v>0</v>
          </cell>
          <cell r="I46">
            <v>25</v>
          </cell>
          <cell r="J46">
            <v>65</v>
          </cell>
          <cell r="K46">
            <v>60</v>
          </cell>
          <cell r="L46">
            <v>120</v>
          </cell>
          <cell r="M46">
            <v>0</v>
          </cell>
          <cell r="N46">
            <v>0</v>
          </cell>
          <cell r="O46">
            <v>25</v>
          </cell>
          <cell r="P46">
            <v>65</v>
          </cell>
          <cell r="Q46">
            <v>60</v>
          </cell>
          <cell r="R46">
            <v>120</v>
          </cell>
          <cell r="S46">
            <v>0</v>
          </cell>
          <cell r="T46">
            <v>0</v>
          </cell>
          <cell r="U46">
            <v>270</v>
          </cell>
          <cell r="V46">
            <v>702572.7</v>
          </cell>
          <cell r="W46">
            <v>1</v>
          </cell>
          <cell r="X46">
            <v>0</v>
          </cell>
          <cell r="Y46">
            <v>1.2</v>
          </cell>
          <cell r="Z46">
            <v>0.21</v>
          </cell>
          <cell r="AA46">
            <v>40.909999999999997</v>
          </cell>
          <cell r="AB46">
            <v>0</v>
          </cell>
        </row>
        <row r="47">
          <cell r="C47">
            <v>4045</v>
          </cell>
          <cell r="D47">
            <v>7</v>
          </cell>
          <cell r="E47" t="str">
            <v>LAKES AREA CHARTER SCHOOL</v>
          </cell>
          <cell r="F47">
            <v>33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60</v>
          </cell>
          <cell r="S47">
            <v>0</v>
          </cell>
          <cell r="T47">
            <v>0</v>
          </cell>
          <cell r="U47">
            <v>60</v>
          </cell>
          <cell r="V47">
            <v>18219.96</v>
          </cell>
          <cell r="W47">
            <v>1</v>
          </cell>
          <cell r="X47">
            <v>0</v>
          </cell>
          <cell r="Y47">
            <v>213</v>
          </cell>
          <cell r="Z47">
            <v>149.31</v>
          </cell>
          <cell r="AA47">
            <v>22.69</v>
          </cell>
          <cell r="AB47">
            <v>0</v>
          </cell>
        </row>
        <row r="48">
          <cell r="C48">
            <v>4046</v>
          </cell>
          <cell r="D48">
            <v>7</v>
          </cell>
          <cell r="E48" t="str">
            <v>LAKE SUPERIOR HIGH SCHOOL</v>
          </cell>
          <cell r="F48">
            <v>34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82</v>
          </cell>
          <cell r="S48">
            <v>0</v>
          </cell>
          <cell r="T48">
            <v>0</v>
          </cell>
          <cell r="U48">
            <v>82</v>
          </cell>
          <cell r="V48">
            <v>53509.63</v>
          </cell>
          <cell r="W48">
            <v>1</v>
          </cell>
          <cell r="X48">
            <v>0</v>
          </cell>
          <cell r="Y48">
            <v>709</v>
          </cell>
          <cell r="Z48">
            <v>51.32</v>
          </cell>
          <cell r="AA48">
            <v>0.32</v>
          </cell>
          <cell r="AB48">
            <v>0</v>
          </cell>
        </row>
        <row r="49">
          <cell r="C49">
            <v>4048</v>
          </cell>
          <cell r="D49">
            <v>7</v>
          </cell>
          <cell r="E49" t="str">
            <v>GREAT RIVER EDUCATION CENTER</v>
          </cell>
          <cell r="F49">
            <v>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45</v>
          </cell>
          <cell r="S49">
            <v>0</v>
          </cell>
          <cell r="T49">
            <v>0</v>
          </cell>
          <cell r="U49">
            <v>45</v>
          </cell>
          <cell r="V49">
            <v>14815.22</v>
          </cell>
          <cell r="W49">
            <v>1</v>
          </cell>
          <cell r="X49">
            <v>1</v>
          </cell>
          <cell r="Y49">
            <v>742</v>
          </cell>
          <cell r="Z49">
            <v>44.84</v>
          </cell>
          <cell r="AA49">
            <v>84.88</v>
          </cell>
          <cell r="AB49">
            <v>0</v>
          </cell>
        </row>
        <row r="50">
          <cell r="C50">
            <v>4049</v>
          </cell>
          <cell r="D50">
            <v>7</v>
          </cell>
          <cell r="E50" t="str">
            <v>COON RAPIDS LEARNING CENTER</v>
          </cell>
          <cell r="F50">
            <v>36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170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170</v>
          </cell>
          <cell r="S50">
            <v>0</v>
          </cell>
          <cell r="T50">
            <v>0</v>
          </cell>
          <cell r="U50">
            <v>170</v>
          </cell>
          <cell r="V50">
            <v>27053.88</v>
          </cell>
          <cell r="W50">
            <v>1</v>
          </cell>
          <cell r="X50">
            <v>1</v>
          </cell>
          <cell r="Y50">
            <v>11</v>
          </cell>
          <cell r="Z50">
            <v>0.21</v>
          </cell>
          <cell r="AA50">
            <v>73.010000000000005</v>
          </cell>
          <cell r="AB50">
            <v>0</v>
          </cell>
        </row>
        <row r="51">
          <cell r="C51">
            <v>4050</v>
          </cell>
          <cell r="D51">
            <v>7</v>
          </cell>
          <cell r="E51" t="str">
            <v>LAFAYETTE PUBLIC CHARTER SCHOO</v>
          </cell>
          <cell r="F51">
            <v>37</v>
          </cell>
          <cell r="G51">
            <v>0</v>
          </cell>
          <cell r="H51">
            <v>0</v>
          </cell>
          <cell r="I51">
            <v>9</v>
          </cell>
          <cell r="J51">
            <v>32</v>
          </cell>
          <cell r="K51">
            <v>32</v>
          </cell>
          <cell r="L51">
            <v>13</v>
          </cell>
          <cell r="M51">
            <v>0</v>
          </cell>
          <cell r="N51">
            <v>0</v>
          </cell>
          <cell r="O51">
            <v>9</v>
          </cell>
          <cell r="P51">
            <v>32</v>
          </cell>
          <cell r="Q51">
            <v>32</v>
          </cell>
          <cell r="R51">
            <v>13</v>
          </cell>
          <cell r="S51">
            <v>0</v>
          </cell>
          <cell r="T51">
            <v>0</v>
          </cell>
          <cell r="U51">
            <v>86</v>
          </cell>
          <cell r="V51">
            <v>119994.08</v>
          </cell>
          <cell r="W51">
            <v>1</v>
          </cell>
          <cell r="X51">
            <v>1</v>
          </cell>
          <cell r="Y51">
            <v>88</v>
          </cell>
          <cell r="Z51">
            <v>112.04</v>
          </cell>
          <cell r="AA51">
            <v>49.39</v>
          </cell>
          <cell r="AB51">
            <v>0</v>
          </cell>
        </row>
        <row r="52">
          <cell r="C52">
            <v>4051</v>
          </cell>
          <cell r="D52">
            <v>7</v>
          </cell>
          <cell r="E52" t="str">
            <v>HANSKA CHARTER SCHOOL</v>
          </cell>
          <cell r="F52">
            <v>38</v>
          </cell>
          <cell r="G52">
            <v>0</v>
          </cell>
          <cell r="H52">
            <v>0</v>
          </cell>
          <cell r="I52">
            <v>2</v>
          </cell>
          <cell r="J52">
            <v>14</v>
          </cell>
          <cell r="K52">
            <v>10</v>
          </cell>
          <cell r="L52">
            <v>0</v>
          </cell>
          <cell r="M52">
            <v>0</v>
          </cell>
          <cell r="N52">
            <v>0</v>
          </cell>
          <cell r="O52">
            <v>2</v>
          </cell>
          <cell r="P52">
            <v>14</v>
          </cell>
          <cell r="Q52">
            <v>10</v>
          </cell>
          <cell r="R52">
            <v>0</v>
          </cell>
          <cell r="S52">
            <v>0</v>
          </cell>
          <cell r="T52">
            <v>0</v>
          </cell>
          <cell r="U52">
            <v>26</v>
          </cell>
          <cell r="V52">
            <v>7453.62</v>
          </cell>
          <cell r="W52">
            <v>1</v>
          </cell>
          <cell r="X52">
            <v>1</v>
          </cell>
          <cell r="Y52">
            <v>88</v>
          </cell>
          <cell r="Z52">
            <v>112.04</v>
          </cell>
          <cell r="AA52">
            <v>129.52000000000001</v>
          </cell>
          <cell r="AB52">
            <v>0</v>
          </cell>
        </row>
        <row r="53">
          <cell r="C53">
            <v>4052</v>
          </cell>
          <cell r="D53">
            <v>7</v>
          </cell>
          <cell r="E53" t="str">
            <v>FOUR DIRECTIONS CHARTER SCHOOL</v>
          </cell>
          <cell r="F53">
            <v>39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75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75</v>
          </cell>
          <cell r="S53">
            <v>0</v>
          </cell>
          <cell r="T53">
            <v>0</v>
          </cell>
          <cell r="U53">
            <v>75</v>
          </cell>
          <cell r="V53">
            <v>198763.2</v>
          </cell>
          <cell r="W53">
            <v>1</v>
          </cell>
          <cell r="X53">
            <v>1</v>
          </cell>
          <cell r="Y53">
            <v>1.2</v>
          </cell>
          <cell r="Z53">
            <v>0.21</v>
          </cell>
          <cell r="AA53">
            <v>43.76</v>
          </cell>
          <cell r="AB53">
            <v>0</v>
          </cell>
        </row>
        <row r="54">
          <cell r="C54">
            <v>4053</v>
          </cell>
          <cell r="D54">
            <v>7</v>
          </cell>
          <cell r="E54" t="str">
            <v>NORTH LAKES ACADEMY CHARTER</v>
          </cell>
          <cell r="F54">
            <v>40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41</v>
          </cell>
          <cell r="L54">
            <v>119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</v>
          </cell>
          <cell r="R54">
            <v>119</v>
          </cell>
          <cell r="S54">
            <v>1</v>
          </cell>
          <cell r="T54">
            <v>1</v>
          </cell>
          <cell r="U54">
            <v>160</v>
          </cell>
          <cell r="V54">
            <v>1702.37</v>
          </cell>
          <cell r="W54">
            <v>1</v>
          </cell>
          <cell r="X54">
            <v>0</v>
          </cell>
          <cell r="Y54">
            <v>831</v>
          </cell>
          <cell r="Z54">
            <v>49.07</v>
          </cell>
          <cell r="AA54">
            <v>159.26</v>
          </cell>
          <cell r="AB54">
            <v>0</v>
          </cell>
        </row>
        <row r="55">
          <cell r="C55">
            <v>4054</v>
          </cell>
          <cell r="D55">
            <v>7</v>
          </cell>
          <cell r="E55" t="str">
            <v>LACRESCENT MONTESSORI ACADEMY</v>
          </cell>
          <cell r="F55">
            <v>41</v>
          </cell>
          <cell r="G55">
            <v>0</v>
          </cell>
          <cell r="H55">
            <v>0</v>
          </cell>
          <cell r="I55">
            <v>9</v>
          </cell>
          <cell r="J55">
            <v>31</v>
          </cell>
          <cell r="K55">
            <v>15</v>
          </cell>
          <cell r="L55">
            <v>0</v>
          </cell>
          <cell r="M55">
            <v>0</v>
          </cell>
          <cell r="N55">
            <v>0</v>
          </cell>
          <cell r="O55">
            <v>9</v>
          </cell>
          <cell r="P55">
            <v>31</v>
          </cell>
          <cell r="Q55">
            <v>15</v>
          </cell>
          <cell r="R55">
            <v>0</v>
          </cell>
          <cell r="S55">
            <v>0</v>
          </cell>
          <cell r="T55">
            <v>0</v>
          </cell>
          <cell r="U55">
            <v>55</v>
          </cell>
          <cell r="V55">
            <v>2668.58</v>
          </cell>
          <cell r="W55">
            <v>1</v>
          </cell>
          <cell r="X55">
            <v>0</v>
          </cell>
          <cell r="Y55">
            <v>300</v>
          </cell>
          <cell r="Z55">
            <v>80.819999999999993</v>
          </cell>
          <cell r="AA55">
            <v>2.16</v>
          </cell>
          <cell r="AB55">
            <v>0</v>
          </cell>
        </row>
        <row r="56">
          <cell r="C56">
            <v>4055</v>
          </cell>
          <cell r="D56">
            <v>7</v>
          </cell>
          <cell r="E56" t="str">
            <v>NERSTRAND CHARTER SCHOOL</v>
          </cell>
          <cell r="F56">
            <v>42</v>
          </cell>
          <cell r="G56">
            <v>0</v>
          </cell>
          <cell r="H56">
            <v>0</v>
          </cell>
          <cell r="I56">
            <v>24</v>
          </cell>
          <cell r="J56">
            <v>74</v>
          </cell>
          <cell r="K56">
            <v>55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74</v>
          </cell>
          <cell r="Q56">
            <v>55</v>
          </cell>
          <cell r="R56">
            <v>0</v>
          </cell>
          <cell r="S56">
            <v>0</v>
          </cell>
          <cell r="T56">
            <v>0</v>
          </cell>
          <cell r="U56">
            <v>153</v>
          </cell>
          <cell r="V56">
            <v>9017.9599999999991</v>
          </cell>
          <cell r="W56">
            <v>1</v>
          </cell>
          <cell r="X56">
            <v>0</v>
          </cell>
          <cell r="Y56">
            <v>656</v>
          </cell>
          <cell r="Z56">
            <v>73.540000000000006</v>
          </cell>
          <cell r="AA56">
            <v>16.39</v>
          </cell>
          <cell r="AB56">
            <v>0</v>
          </cell>
        </row>
        <row r="57">
          <cell r="C57">
            <v>4056</v>
          </cell>
          <cell r="D57">
            <v>7</v>
          </cell>
          <cell r="E57" t="str">
            <v>ROCHESTER OFF-CAMPUS CHARTER H</v>
          </cell>
          <cell r="F57">
            <v>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103</v>
          </cell>
          <cell r="S57">
            <v>0</v>
          </cell>
          <cell r="T57">
            <v>0</v>
          </cell>
          <cell r="U57">
            <v>103</v>
          </cell>
          <cell r="V57">
            <v>86268.75</v>
          </cell>
          <cell r="W57">
            <v>1</v>
          </cell>
          <cell r="X57">
            <v>1</v>
          </cell>
          <cell r="Y57">
            <v>535</v>
          </cell>
          <cell r="Z57">
            <v>25.47</v>
          </cell>
          <cell r="AA57">
            <v>84.84</v>
          </cell>
          <cell r="AB57">
            <v>0</v>
          </cell>
        </row>
        <row r="58">
          <cell r="C58">
            <v>4057</v>
          </cell>
          <cell r="D58">
            <v>7</v>
          </cell>
          <cell r="E58" t="str">
            <v>EL COLEGIO CHARTER SCHOOL</v>
          </cell>
          <cell r="F58">
            <v>44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80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80</v>
          </cell>
          <cell r="S58">
            <v>31</v>
          </cell>
          <cell r="T58">
            <v>31</v>
          </cell>
          <cell r="U58">
            <v>80</v>
          </cell>
          <cell r="V58">
            <v>164393.73000000001</v>
          </cell>
          <cell r="W58">
            <v>1</v>
          </cell>
          <cell r="X58">
            <v>0</v>
          </cell>
          <cell r="Y58">
            <v>1.2</v>
          </cell>
          <cell r="Z58">
            <v>0.21</v>
          </cell>
          <cell r="AA58">
            <v>38.31</v>
          </cell>
          <cell r="AB58">
            <v>0</v>
          </cell>
        </row>
        <row r="59">
          <cell r="C59">
            <v>4058</v>
          </cell>
          <cell r="D59">
            <v>7</v>
          </cell>
          <cell r="E59" t="str">
            <v>SCHOOLCRAFT LEARNING COMMUNITY</v>
          </cell>
          <cell r="F59">
            <v>45</v>
          </cell>
          <cell r="G59">
            <v>0</v>
          </cell>
          <cell r="H59">
            <v>0</v>
          </cell>
          <cell r="I59">
            <v>11</v>
          </cell>
          <cell r="J59">
            <v>52</v>
          </cell>
          <cell r="K59">
            <v>58</v>
          </cell>
          <cell r="L59">
            <v>39</v>
          </cell>
          <cell r="M59">
            <v>0</v>
          </cell>
          <cell r="N59">
            <v>0</v>
          </cell>
          <cell r="O59">
            <v>11</v>
          </cell>
          <cell r="P59">
            <v>52</v>
          </cell>
          <cell r="Q59">
            <v>58</v>
          </cell>
          <cell r="R59">
            <v>39</v>
          </cell>
          <cell r="S59">
            <v>0</v>
          </cell>
          <cell r="T59">
            <v>0</v>
          </cell>
          <cell r="U59">
            <v>160</v>
          </cell>
          <cell r="V59">
            <v>54659.88</v>
          </cell>
          <cell r="W59">
            <v>1</v>
          </cell>
          <cell r="X59">
            <v>0</v>
          </cell>
          <cell r="Y59">
            <v>31</v>
          </cell>
          <cell r="Z59">
            <v>119.72</v>
          </cell>
          <cell r="AA59">
            <v>0.25</v>
          </cell>
          <cell r="AB59">
            <v>0</v>
          </cell>
        </row>
        <row r="60">
          <cell r="C60">
            <v>4059</v>
          </cell>
          <cell r="D60">
            <v>7</v>
          </cell>
          <cell r="E60" t="str">
            <v>CROSSLAKE COMMUNITY CHARTER SC</v>
          </cell>
          <cell r="F60">
            <v>46</v>
          </cell>
          <cell r="G60">
            <v>0</v>
          </cell>
          <cell r="H60">
            <v>0</v>
          </cell>
          <cell r="I60">
            <v>13</v>
          </cell>
          <cell r="J60">
            <v>32</v>
          </cell>
          <cell r="K60">
            <v>21</v>
          </cell>
          <cell r="L60">
            <v>0</v>
          </cell>
          <cell r="M60">
            <v>0</v>
          </cell>
          <cell r="N60">
            <v>0</v>
          </cell>
          <cell r="O60">
            <v>13</v>
          </cell>
          <cell r="P60">
            <v>32</v>
          </cell>
          <cell r="Q60">
            <v>21</v>
          </cell>
          <cell r="R60">
            <v>0</v>
          </cell>
          <cell r="S60">
            <v>0</v>
          </cell>
          <cell r="T60">
            <v>0</v>
          </cell>
          <cell r="U60">
            <v>66</v>
          </cell>
          <cell r="V60">
            <v>24937.42</v>
          </cell>
          <cell r="W60">
            <v>1</v>
          </cell>
          <cell r="X60">
            <v>0</v>
          </cell>
          <cell r="Y60">
            <v>186</v>
          </cell>
          <cell r="Z60">
            <v>112.19</v>
          </cell>
          <cell r="AA60">
            <v>3.12</v>
          </cell>
          <cell r="AB60">
            <v>0</v>
          </cell>
        </row>
        <row r="61">
          <cell r="C61">
            <v>4060</v>
          </cell>
          <cell r="D61">
            <v>7</v>
          </cell>
          <cell r="E61" t="str">
            <v>MEXICA MULTICULTURAL ED. CHART</v>
          </cell>
          <cell r="F61">
            <v>47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3.53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3.53</v>
          </cell>
          <cell r="S61">
            <v>0</v>
          </cell>
          <cell r="T61">
            <v>0</v>
          </cell>
          <cell r="U61">
            <v>3.53</v>
          </cell>
          <cell r="V61">
            <v>0</v>
          </cell>
          <cell r="W61">
            <v>1</v>
          </cell>
          <cell r="X61">
            <v>0</v>
          </cell>
          <cell r="Y61">
            <v>625</v>
          </cell>
          <cell r="Z61">
            <v>0.21</v>
          </cell>
          <cell r="AA61">
            <v>2</v>
          </cell>
          <cell r="AB61">
            <v>0</v>
          </cell>
        </row>
        <row r="62">
          <cell r="C62">
            <v>4061</v>
          </cell>
          <cell r="D62">
            <v>7</v>
          </cell>
          <cell r="E62" t="str">
            <v>STUDIO ACADEMY CHARTER SCHOOL</v>
          </cell>
          <cell r="F62">
            <v>48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115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115</v>
          </cell>
          <cell r="S62">
            <v>3</v>
          </cell>
          <cell r="T62">
            <v>3</v>
          </cell>
          <cell r="U62">
            <v>115</v>
          </cell>
          <cell r="V62">
            <v>1380.3</v>
          </cell>
          <cell r="W62">
            <v>1</v>
          </cell>
          <cell r="X62">
            <v>1</v>
          </cell>
          <cell r="Y62">
            <v>535</v>
          </cell>
          <cell r="Z62">
            <v>25.47</v>
          </cell>
          <cell r="AA62">
            <v>84.63</v>
          </cell>
          <cell r="AB62">
            <v>0</v>
          </cell>
        </row>
        <row r="63">
          <cell r="C63">
            <v>4062</v>
          </cell>
          <cell r="D63">
            <v>7</v>
          </cell>
          <cell r="E63" t="str">
            <v>FAMILY ACADEMY CHARTER SCHOOL</v>
          </cell>
          <cell r="F63">
            <v>49</v>
          </cell>
          <cell r="G63">
            <v>0</v>
          </cell>
          <cell r="H63">
            <v>2</v>
          </cell>
          <cell r="I63">
            <v>26</v>
          </cell>
          <cell r="J63">
            <v>69</v>
          </cell>
          <cell r="K63">
            <v>81</v>
          </cell>
          <cell r="L63">
            <v>51</v>
          </cell>
          <cell r="M63">
            <v>0</v>
          </cell>
          <cell r="N63">
            <v>2</v>
          </cell>
          <cell r="O63">
            <v>26</v>
          </cell>
          <cell r="P63">
            <v>69</v>
          </cell>
          <cell r="Q63">
            <v>81</v>
          </cell>
          <cell r="R63">
            <v>51</v>
          </cell>
          <cell r="S63">
            <v>0</v>
          </cell>
          <cell r="T63">
            <v>0</v>
          </cell>
          <cell r="U63">
            <v>229</v>
          </cell>
          <cell r="V63">
            <v>15275.32</v>
          </cell>
          <cell r="W63">
            <v>1</v>
          </cell>
          <cell r="X63">
            <v>0</v>
          </cell>
          <cell r="Y63">
            <v>623</v>
          </cell>
          <cell r="Z63">
            <v>0.21</v>
          </cell>
          <cell r="AA63">
            <v>20.45</v>
          </cell>
          <cell r="AB63">
            <v>0</v>
          </cell>
        </row>
        <row r="64">
          <cell r="C64">
            <v>4064</v>
          </cell>
          <cell r="D64">
            <v>7</v>
          </cell>
          <cell r="E64" t="str">
            <v>RIVERWAY LEARNING COMMUNITY CH</v>
          </cell>
          <cell r="F64">
            <v>50</v>
          </cell>
          <cell r="G64">
            <v>0</v>
          </cell>
          <cell r="H64">
            <v>0</v>
          </cell>
          <cell r="I64">
            <v>10</v>
          </cell>
          <cell r="J64">
            <v>24</v>
          </cell>
          <cell r="K64">
            <v>14</v>
          </cell>
          <cell r="L64">
            <v>28</v>
          </cell>
          <cell r="M64">
            <v>0</v>
          </cell>
          <cell r="N64">
            <v>0</v>
          </cell>
          <cell r="O64">
            <v>10</v>
          </cell>
          <cell r="P64">
            <v>24</v>
          </cell>
          <cell r="Q64">
            <v>14</v>
          </cell>
          <cell r="R64">
            <v>28</v>
          </cell>
          <cell r="S64">
            <v>0</v>
          </cell>
          <cell r="T64">
            <v>0</v>
          </cell>
          <cell r="U64">
            <v>76</v>
          </cell>
          <cell r="V64">
            <v>93906.41</v>
          </cell>
          <cell r="W64">
            <v>1</v>
          </cell>
          <cell r="X64">
            <v>0</v>
          </cell>
          <cell r="Y64">
            <v>861</v>
          </cell>
          <cell r="Z64">
            <v>79.849999999999994</v>
          </cell>
          <cell r="AA64">
            <v>113.56</v>
          </cell>
          <cell r="AB64">
            <v>0</v>
          </cell>
        </row>
        <row r="65">
          <cell r="C65">
            <v>4065</v>
          </cell>
          <cell r="D65">
            <v>7</v>
          </cell>
          <cell r="E65" t="str">
            <v>MINNESOTA BUSINESS ACADEMY CHA</v>
          </cell>
          <cell r="F65">
            <v>51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457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457</v>
          </cell>
          <cell r="S65">
            <v>0</v>
          </cell>
          <cell r="T65">
            <v>0</v>
          </cell>
          <cell r="U65">
            <v>457</v>
          </cell>
          <cell r="V65">
            <v>128413.91</v>
          </cell>
          <cell r="W65">
            <v>1</v>
          </cell>
          <cell r="X65">
            <v>0</v>
          </cell>
          <cell r="Y65">
            <v>625</v>
          </cell>
          <cell r="Z65">
            <v>0.21</v>
          </cell>
          <cell r="AA65">
            <v>20.96</v>
          </cell>
          <cell r="AB65">
            <v>0</v>
          </cell>
        </row>
        <row r="66">
          <cell r="C66">
            <v>4066</v>
          </cell>
          <cell r="D66">
            <v>7</v>
          </cell>
          <cell r="E66" t="str">
            <v>RIVERBEND ACADEMY CHARTER SCHO</v>
          </cell>
          <cell r="F66">
            <v>52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129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129</v>
          </cell>
          <cell r="S66">
            <v>0</v>
          </cell>
          <cell r="T66">
            <v>0</v>
          </cell>
          <cell r="U66">
            <v>129</v>
          </cell>
          <cell r="V66">
            <v>18357.990000000002</v>
          </cell>
          <cell r="W66">
            <v>1</v>
          </cell>
          <cell r="X66">
            <v>1</v>
          </cell>
          <cell r="Y66">
            <v>77</v>
          </cell>
          <cell r="Z66">
            <v>40.299999999999997</v>
          </cell>
          <cell r="AA66">
            <v>31.47</v>
          </cell>
          <cell r="AB66">
            <v>0</v>
          </cell>
        </row>
        <row r="67">
          <cell r="C67">
            <v>4067</v>
          </cell>
          <cell r="D67">
            <v>7</v>
          </cell>
          <cell r="E67" t="str">
            <v>AURORA CHARTER SCHOOL</v>
          </cell>
          <cell r="F67">
            <v>53</v>
          </cell>
          <cell r="G67">
            <v>0</v>
          </cell>
          <cell r="H67">
            <v>0</v>
          </cell>
          <cell r="I67">
            <v>36</v>
          </cell>
          <cell r="J67">
            <v>74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36</v>
          </cell>
          <cell r="P67">
            <v>74</v>
          </cell>
          <cell r="Q67">
            <v>0</v>
          </cell>
          <cell r="R67">
            <v>0</v>
          </cell>
          <cell r="S67">
            <v>87</v>
          </cell>
          <cell r="T67">
            <v>87</v>
          </cell>
          <cell r="U67">
            <v>110</v>
          </cell>
          <cell r="V67">
            <v>256735.8</v>
          </cell>
          <cell r="W67">
            <v>1</v>
          </cell>
          <cell r="X67">
            <v>0</v>
          </cell>
          <cell r="Y67">
            <v>1.2</v>
          </cell>
          <cell r="Z67">
            <v>0.21</v>
          </cell>
          <cell r="AA67">
            <v>45.32</v>
          </cell>
          <cell r="AB67">
            <v>0</v>
          </cell>
        </row>
        <row r="68">
          <cell r="C68">
            <v>4068</v>
          </cell>
          <cell r="D68">
            <v>7</v>
          </cell>
          <cell r="E68" t="str">
            <v>EXCELL ACADEMY CHARTER</v>
          </cell>
          <cell r="F68">
            <v>54</v>
          </cell>
          <cell r="G68">
            <v>0</v>
          </cell>
          <cell r="H68">
            <v>0</v>
          </cell>
          <cell r="I68">
            <v>15</v>
          </cell>
          <cell r="J68">
            <v>58</v>
          </cell>
          <cell r="K68">
            <v>26</v>
          </cell>
          <cell r="L68">
            <v>0</v>
          </cell>
          <cell r="M68">
            <v>0</v>
          </cell>
          <cell r="N68">
            <v>0</v>
          </cell>
          <cell r="O68">
            <v>15</v>
          </cell>
          <cell r="P68">
            <v>58</v>
          </cell>
          <cell r="Q68">
            <v>26</v>
          </cell>
          <cell r="R68">
            <v>0</v>
          </cell>
          <cell r="S68">
            <v>0</v>
          </cell>
          <cell r="T68">
            <v>0</v>
          </cell>
          <cell r="U68">
            <v>99</v>
          </cell>
          <cell r="V68">
            <v>188272.92</v>
          </cell>
          <cell r="W68">
            <v>1</v>
          </cell>
          <cell r="X68">
            <v>1</v>
          </cell>
          <cell r="Y68">
            <v>279</v>
          </cell>
          <cell r="Z68">
            <v>0.21</v>
          </cell>
          <cell r="AA68">
            <v>69.599999999999994</v>
          </cell>
          <cell r="AB68">
            <v>0</v>
          </cell>
        </row>
        <row r="69">
          <cell r="C69">
            <v>4069</v>
          </cell>
          <cell r="D69">
            <v>7</v>
          </cell>
          <cell r="E69" t="str">
            <v>MN INSTITUTE OF TECHNOLOGY CHA</v>
          </cell>
          <cell r="F69">
            <v>55</v>
          </cell>
          <cell r="G69">
            <v>0</v>
          </cell>
          <cell r="H69">
            <v>0</v>
          </cell>
          <cell r="I69">
            <v>62</v>
          </cell>
          <cell r="J69">
            <v>203</v>
          </cell>
          <cell r="K69">
            <v>128</v>
          </cell>
          <cell r="L69">
            <v>0</v>
          </cell>
          <cell r="M69">
            <v>0</v>
          </cell>
          <cell r="N69">
            <v>0</v>
          </cell>
          <cell r="O69">
            <v>62</v>
          </cell>
          <cell r="P69">
            <v>203</v>
          </cell>
          <cell r="Q69">
            <v>128</v>
          </cell>
          <cell r="R69">
            <v>0</v>
          </cell>
          <cell r="S69">
            <v>0</v>
          </cell>
          <cell r="T69">
            <v>0</v>
          </cell>
          <cell r="U69">
            <v>393</v>
          </cell>
          <cell r="V69">
            <v>408982.89</v>
          </cell>
          <cell r="W69">
            <v>1</v>
          </cell>
          <cell r="X69">
            <v>0</v>
          </cell>
          <cell r="Y69">
            <v>625</v>
          </cell>
          <cell r="Z69">
            <v>0.21</v>
          </cell>
          <cell r="AA69">
            <v>13.05</v>
          </cell>
          <cell r="AB69">
            <v>0</v>
          </cell>
        </row>
        <row r="70">
          <cell r="C70">
            <v>4070</v>
          </cell>
          <cell r="D70">
            <v>7</v>
          </cell>
          <cell r="E70" t="str">
            <v>HOPE COMMUNITY ACADEMY</v>
          </cell>
          <cell r="F70">
            <v>56</v>
          </cell>
          <cell r="G70">
            <v>0</v>
          </cell>
          <cell r="H70">
            <v>0</v>
          </cell>
          <cell r="I70">
            <v>65</v>
          </cell>
          <cell r="J70">
            <v>236</v>
          </cell>
          <cell r="K70">
            <v>143</v>
          </cell>
          <cell r="L70">
            <v>0</v>
          </cell>
          <cell r="M70">
            <v>0</v>
          </cell>
          <cell r="N70">
            <v>0</v>
          </cell>
          <cell r="O70">
            <v>65</v>
          </cell>
          <cell r="P70">
            <v>236</v>
          </cell>
          <cell r="Q70">
            <v>143</v>
          </cell>
          <cell r="R70">
            <v>0</v>
          </cell>
          <cell r="S70">
            <v>358</v>
          </cell>
          <cell r="T70">
            <v>358</v>
          </cell>
          <cell r="U70">
            <v>444</v>
          </cell>
          <cell r="V70">
            <v>1002097.8</v>
          </cell>
          <cell r="W70">
            <v>1</v>
          </cell>
          <cell r="X70">
            <v>1</v>
          </cell>
          <cell r="Y70">
            <v>625</v>
          </cell>
          <cell r="Z70">
            <v>0.21</v>
          </cell>
          <cell r="AA70">
            <v>2.36</v>
          </cell>
          <cell r="AB70">
            <v>0</v>
          </cell>
        </row>
        <row r="71">
          <cell r="C71">
            <v>4071</v>
          </cell>
          <cell r="D71">
            <v>7</v>
          </cell>
          <cell r="E71" t="str">
            <v>NATIVE ARTS CHARTER SCHOOL</v>
          </cell>
          <cell r="F71">
            <v>57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17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17</v>
          </cell>
          <cell r="S71">
            <v>0</v>
          </cell>
          <cell r="T71">
            <v>0</v>
          </cell>
          <cell r="U71">
            <v>17</v>
          </cell>
          <cell r="V71">
            <v>26087.67</v>
          </cell>
          <cell r="W71">
            <v>1</v>
          </cell>
          <cell r="X71">
            <v>0</v>
          </cell>
          <cell r="Y71">
            <v>1.2</v>
          </cell>
          <cell r="Z71">
            <v>0.21</v>
          </cell>
          <cell r="AA71">
            <v>44</v>
          </cell>
          <cell r="AB71">
            <v>0</v>
          </cell>
        </row>
        <row r="72">
          <cell r="C72">
            <v>4072</v>
          </cell>
          <cell r="D72">
            <v>7</v>
          </cell>
          <cell r="E72" t="str">
            <v>YANKTON COUNTRY CHARTER SCHOOL</v>
          </cell>
          <cell r="F72">
            <v>58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40</v>
          </cell>
          <cell r="S72">
            <v>0</v>
          </cell>
          <cell r="T72">
            <v>0</v>
          </cell>
          <cell r="U72">
            <v>40</v>
          </cell>
          <cell r="V72">
            <v>1104.24</v>
          </cell>
          <cell r="W72">
            <v>1</v>
          </cell>
          <cell r="X72">
            <v>1</v>
          </cell>
          <cell r="Y72">
            <v>411</v>
          </cell>
          <cell r="Z72">
            <v>253.48</v>
          </cell>
          <cell r="AA72">
            <v>197.1</v>
          </cell>
          <cell r="AB72">
            <v>0</v>
          </cell>
        </row>
        <row r="73">
          <cell r="C73">
            <v>4073</v>
          </cell>
          <cell r="D73">
            <v>7</v>
          </cell>
          <cell r="E73" t="str">
            <v>ACADEMIA CESAR CHAVEZ CHARTER</v>
          </cell>
          <cell r="F73">
            <v>59</v>
          </cell>
          <cell r="G73">
            <v>0</v>
          </cell>
          <cell r="H73">
            <v>0</v>
          </cell>
          <cell r="I73">
            <v>42</v>
          </cell>
          <cell r="J73">
            <v>93</v>
          </cell>
          <cell r="K73">
            <v>60</v>
          </cell>
          <cell r="L73">
            <v>0</v>
          </cell>
          <cell r="M73">
            <v>0</v>
          </cell>
          <cell r="N73">
            <v>0</v>
          </cell>
          <cell r="O73">
            <v>42</v>
          </cell>
          <cell r="P73">
            <v>93</v>
          </cell>
          <cell r="Q73">
            <v>60</v>
          </cell>
          <cell r="R73">
            <v>0</v>
          </cell>
          <cell r="S73">
            <v>101</v>
          </cell>
          <cell r="T73">
            <v>101</v>
          </cell>
          <cell r="U73">
            <v>195</v>
          </cell>
          <cell r="V73">
            <v>443076.3</v>
          </cell>
          <cell r="W73">
            <v>1</v>
          </cell>
          <cell r="X73">
            <v>0</v>
          </cell>
          <cell r="Y73">
            <v>625</v>
          </cell>
          <cell r="Z73">
            <v>0.21</v>
          </cell>
          <cell r="AA73">
            <v>1.64</v>
          </cell>
          <cell r="AB73">
            <v>0</v>
          </cell>
        </row>
        <row r="74">
          <cell r="C74">
            <v>4074</v>
          </cell>
          <cell r="D74">
            <v>7</v>
          </cell>
          <cell r="E74" t="str">
            <v>AGRICULTURAL FOOD SCIENCE ACAD</v>
          </cell>
          <cell r="F74">
            <v>60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145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145</v>
          </cell>
          <cell r="S74">
            <v>0</v>
          </cell>
          <cell r="T74">
            <v>0</v>
          </cell>
          <cell r="U74">
            <v>145</v>
          </cell>
          <cell r="V74">
            <v>93400.3</v>
          </cell>
          <cell r="W74">
            <v>1</v>
          </cell>
          <cell r="X74">
            <v>1</v>
          </cell>
          <cell r="Y74">
            <v>623</v>
          </cell>
          <cell r="Z74">
            <v>0.21</v>
          </cell>
          <cell r="AA74">
            <v>15.1</v>
          </cell>
          <cell r="AB74">
            <v>0</v>
          </cell>
        </row>
        <row r="75">
          <cell r="C75">
            <v>4075</v>
          </cell>
          <cell r="D75">
            <v>7</v>
          </cell>
          <cell r="E75" t="str">
            <v>AVALON SCHOOL</v>
          </cell>
          <cell r="F75">
            <v>61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120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120</v>
          </cell>
          <cell r="S75">
            <v>1</v>
          </cell>
          <cell r="T75">
            <v>1</v>
          </cell>
          <cell r="U75">
            <v>120</v>
          </cell>
          <cell r="V75">
            <v>6303.37</v>
          </cell>
          <cell r="W75">
            <v>1</v>
          </cell>
          <cell r="X75">
            <v>1</v>
          </cell>
          <cell r="Y75">
            <v>625</v>
          </cell>
          <cell r="Z75">
            <v>0.21</v>
          </cell>
          <cell r="AA75">
            <v>1.64</v>
          </cell>
          <cell r="AB75">
            <v>0</v>
          </cell>
        </row>
        <row r="76">
          <cell r="C76">
            <v>4077</v>
          </cell>
          <cell r="D76">
            <v>7</v>
          </cell>
          <cell r="E76" t="str">
            <v>TWIN CITIES INTERNATIONAL ELEM</v>
          </cell>
          <cell r="F76">
            <v>62</v>
          </cell>
          <cell r="G76">
            <v>0</v>
          </cell>
          <cell r="H76">
            <v>0</v>
          </cell>
          <cell r="I76">
            <v>37</v>
          </cell>
          <cell r="J76">
            <v>101</v>
          </cell>
          <cell r="K76">
            <v>18</v>
          </cell>
          <cell r="L76">
            <v>0</v>
          </cell>
          <cell r="M76">
            <v>0</v>
          </cell>
          <cell r="N76">
            <v>0</v>
          </cell>
          <cell r="O76">
            <v>37</v>
          </cell>
          <cell r="P76">
            <v>101</v>
          </cell>
          <cell r="Q76">
            <v>18</v>
          </cell>
          <cell r="R76">
            <v>0</v>
          </cell>
          <cell r="S76">
            <v>111</v>
          </cell>
          <cell r="T76">
            <v>111</v>
          </cell>
          <cell r="U76">
            <v>156</v>
          </cell>
          <cell r="V76">
            <v>422371.8</v>
          </cell>
          <cell r="W76">
            <v>1</v>
          </cell>
          <cell r="X76">
            <v>1</v>
          </cell>
          <cell r="Y76">
            <v>625</v>
          </cell>
          <cell r="Z76">
            <v>0.21</v>
          </cell>
          <cell r="AA76">
            <v>1.64</v>
          </cell>
          <cell r="AB76">
            <v>0</v>
          </cell>
        </row>
        <row r="77">
          <cell r="C77">
            <v>4078</v>
          </cell>
          <cell r="D77">
            <v>7</v>
          </cell>
          <cell r="E77" t="str">
            <v>MN INTERNATIONAL MIDDLE CHARTE</v>
          </cell>
          <cell r="F77">
            <v>63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36</v>
          </cell>
          <cell r="L77">
            <v>18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36</v>
          </cell>
          <cell r="R77">
            <v>18</v>
          </cell>
          <cell r="S77">
            <v>33</v>
          </cell>
          <cell r="T77">
            <v>33</v>
          </cell>
          <cell r="U77">
            <v>54</v>
          </cell>
          <cell r="V77">
            <v>151833</v>
          </cell>
          <cell r="W77">
            <v>1</v>
          </cell>
          <cell r="X77">
            <v>1</v>
          </cell>
          <cell r="Y77">
            <v>625</v>
          </cell>
          <cell r="Z77">
            <v>0.21</v>
          </cell>
          <cell r="AA77">
            <v>1.64</v>
          </cell>
          <cell r="AB77">
            <v>0</v>
          </cell>
        </row>
        <row r="78">
          <cell r="C78">
            <v>4079</v>
          </cell>
          <cell r="D78">
            <v>7</v>
          </cell>
          <cell r="E78" t="str">
            <v>FRIENDSHIP ACDMY OF FINE ARTS</v>
          </cell>
          <cell r="F78">
            <v>64</v>
          </cell>
          <cell r="G78">
            <v>0</v>
          </cell>
          <cell r="H78">
            <v>0</v>
          </cell>
          <cell r="I78">
            <v>20</v>
          </cell>
          <cell r="J78">
            <v>32</v>
          </cell>
          <cell r="K78">
            <v>12</v>
          </cell>
          <cell r="L78">
            <v>0</v>
          </cell>
          <cell r="M78">
            <v>0</v>
          </cell>
          <cell r="N78">
            <v>0</v>
          </cell>
          <cell r="O78">
            <v>20</v>
          </cell>
          <cell r="P78">
            <v>32</v>
          </cell>
          <cell r="Q78">
            <v>12</v>
          </cell>
          <cell r="R78">
            <v>0</v>
          </cell>
          <cell r="S78">
            <v>0</v>
          </cell>
          <cell r="T78">
            <v>0</v>
          </cell>
          <cell r="U78">
            <v>64</v>
          </cell>
          <cell r="V78">
            <v>150452.70000000001</v>
          </cell>
          <cell r="W78">
            <v>1</v>
          </cell>
          <cell r="X78">
            <v>0</v>
          </cell>
          <cell r="Y78">
            <v>1.2</v>
          </cell>
          <cell r="Z78">
            <v>0.21</v>
          </cell>
          <cell r="AA78">
            <v>43.96</v>
          </cell>
          <cell r="AB78">
            <v>0</v>
          </cell>
        </row>
        <row r="79">
          <cell r="C79">
            <v>4080</v>
          </cell>
          <cell r="D79">
            <v>7</v>
          </cell>
          <cell r="E79" t="str">
            <v>PILLAGER AREA CHARTER SCHOOL</v>
          </cell>
          <cell r="F79">
            <v>65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44</v>
          </cell>
          <cell r="S79">
            <v>0</v>
          </cell>
          <cell r="T79">
            <v>0</v>
          </cell>
          <cell r="U79">
            <v>44</v>
          </cell>
          <cell r="V79">
            <v>72833.83</v>
          </cell>
          <cell r="W79">
            <v>1</v>
          </cell>
          <cell r="X79">
            <v>1</v>
          </cell>
          <cell r="Y79">
            <v>116</v>
          </cell>
          <cell r="Z79">
            <v>135.68</v>
          </cell>
          <cell r="AA79">
            <v>0</v>
          </cell>
          <cell r="AB79">
            <v>0</v>
          </cell>
        </row>
        <row r="80">
          <cell r="C80">
            <v>4081</v>
          </cell>
          <cell r="D80">
            <v>7</v>
          </cell>
          <cell r="E80" t="str">
            <v>COVENANT ACADEMY OF MINNESOTA</v>
          </cell>
          <cell r="F80">
            <v>66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40</v>
          </cell>
          <cell r="S80">
            <v>2</v>
          </cell>
          <cell r="T80">
            <v>2</v>
          </cell>
          <cell r="U80">
            <v>40</v>
          </cell>
          <cell r="V80">
            <v>89719.5</v>
          </cell>
          <cell r="W80">
            <v>1</v>
          </cell>
          <cell r="X80">
            <v>1</v>
          </cell>
          <cell r="Y80">
            <v>656</v>
          </cell>
          <cell r="Z80">
            <v>73.540000000000006</v>
          </cell>
          <cell r="AA80">
            <v>13</v>
          </cell>
          <cell r="AB80">
            <v>0</v>
          </cell>
        </row>
        <row r="81">
          <cell r="C81">
            <v>4083</v>
          </cell>
          <cell r="D81">
            <v>7</v>
          </cell>
          <cell r="E81" t="str">
            <v>RIDGEWAY COMMUNITY SCHOOL</v>
          </cell>
          <cell r="F81">
            <v>67</v>
          </cell>
          <cell r="G81">
            <v>0</v>
          </cell>
          <cell r="H81">
            <v>0</v>
          </cell>
          <cell r="I81">
            <v>9</v>
          </cell>
          <cell r="J81">
            <v>19</v>
          </cell>
          <cell r="K81">
            <v>29</v>
          </cell>
          <cell r="L81">
            <v>0</v>
          </cell>
          <cell r="M81">
            <v>0</v>
          </cell>
          <cell r="N81">
            <v>0</v>
          </cell>
          <cell r="O81">
            <v>9</v>
          </cell>
          <cell r="P81">
            <v>19</v>
          </cell>
          <cell r="Q81">
            <v>29</v>
          </cell>
          <cell r="R81">
            <v>0</v>
          </cell>
          <cell r="S81">
            <v>0</v>
          </cell>
          <cell r="T81">
            <v>0</v>
          </cell>
          <cell r="U81">
            <v>57</v>
          </cell>
          <cell r="V81">
            <v>16609.61</v>
          </cell>
          <cell r="W81">
            <v>1</v>
          </cell>
          <cell r="X81">
            <v>0</v>
          </cell>
          <cell r="Y81">
            <v>861</v>
          </cell>
          <cell r="Z81">
            <v>79.849999999999994</v>
          </cell>
          <cell r="AA81">
            <v>79.930000000000007</v>
          </cell>
          <cell r="AB81">
            <v>0</v>
          </cell>
        </row>
        <row r="82">
          <cell r="C82">
            <v>4084</v>
          </cell>
          <cell r="D82">
            <v>7</v>
          </cell>
          <cell r="E82" t="str">
            <v>NORTH SHORE COMMUNITY SCHOOL</v>
          </cell>
          <cell r="F82">
            <v>68</v>
          </cell>
          <cell r="G82">
            <v>0</v>
          </cell>
          <cell r="H82">
            <v>0</v>
          </cell>
          <cell r="I82">
            <v>40</v>
          </cell>
          <cell r="J82">
            <v>90</v>
          </cell>
          <cell r="K82">
            <v>75</v>
          </cell>
          <cell r="L82">
            <v>0</v>
          </cell>
          <cell r="M82">
            <v>0</v>
          </cell>
          <cell r="N82">
            <v>0</v>
          </cell>
          <cell r="O82">
            <v>40</v>
          </cell>
          <cell r="P82">
            <v>90</v>
          </cell>
          <cell r="Q82">
            <v>75</v>
          </cell>
          <cell r="R82">
            <v>0</v>
          </cell>
          <cell r="S82">
            <v>1</v>
          </cell>
          <cell r="T82">
            <v>1</v>
          </cell>
          <cell r="U82">
            <v>205</v>
          </cell>
          <cell r="V82">
            <v>40856.879999999997</v>
          </cell>
          <cell r="W82">
            <v>1</v>
          </cell>
          <cell r="X82">
            <v>0</v>
          </cell>
          <cell r="Y82">
            <v>381</v>
          </cell>
          <cell r="Z82">
            <v>353.44</v>
          </cell>
          <cell r="AA82">
            <v>0</v>
          </cell>
          <cell r="AB82">
            <v>1</v>
          </cell>
        </row>
        <row r="83">
          <cell r="C83">
            <v>4085</v>
          </cell>
          <cell r="D83">
            <v>7</v>
          </cell>
          <cell r="E83" t="str">
            <v>HARBOR CITY INTERNATIONAL CHAR</v>
          </cell>
          <cell r="F83">
            <v>69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95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95</v>
          </cell>
          <cell r="S83">
            <v>0</v>
          </cell>
          <cell r="T83">
            <v>0</v>
          </cell>
          <cell r="U83">
            <v>95</v>
          </cell>
          <cell r="V83">
            <v>21348.639999999999</v>
          </cell>
          <cell r="W83">
            <v>1</v>
          </cell>
          <cell r="X83">
            <v>1</v>
          </cell>
          <cell r="Y83">
            <v>709</v>
          </cell>
          <cell r="Z83">
            <v>51.32</v>
          </cell>
          <cell r="AA83">
            <v>22.31</v>
          </cell>
          <cell r="AB83">
            <v>1</v>
          </cell>
        </row>
        <row r="84">
          <cell r="C84">
            <v>4086</v>
          </cell>
          <cell r="D84">
            <v>7</v>
          </cell>
          <cell r="E84" t="str">
            <v>WOODSON INSTITUTE FOR EXCELLEN</v>
          </cell>
          <cell r="F84">
            <v>70</v>
          </cell>
          <cell r="G84">
            <v>0</v>
          </cell>
          <cell r="H84">
            <v>1</v>
          </cell>
          <cell r="I84">
            <v>60</v>
          </cell>
          <cell r="J84">
            <v>71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O84">
            <v>60</v>
          </cell>
          <cell r="P84">
            <v>71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132</v>
          </cell>
          <cell r="V84">
            <v>238791.9</v>
          </cell>
          <cell r="W84">
            <v>1</v>
          </cell>
          <cell r="X84">
            <v>0</v>
          </cell>
          <cell r="Y84">
            <v>1.2</v>
          </cell>
          <cell r="Z84">
            <v>0.21</v>
          </cell>
          <cell r="AA84">
            <v>42.52</v>
          </cell>
          <cell r="AB84">
            <v>1</v>
          </cell>
        </row>
        <row r="85">
          <cell r="C85">
            <v>4087</v>
          </cell>
          <cell r="D85">
            <v>7</v>
          </cell>
          <cell r="E85" t="str">
            <v>SAGE ACADEMY CHARTER SCHOOL</v>
          </cell>
          <cell r="F85">
            <v>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52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52</v>
          </cell>
          <cell r="S85">
            <v>0</v>
          </cell>
          <cell r="T85">
            <v>0</v>
          </cell>
          <cell r="U85">
            <v>52</v>
          </cell>
          <cell r="V85">
            <v>3956.86</v>
          </cell>
          <cell r="W85">
            <v>1</v>
          </cell>
          <cell r="X85">
            <v>1</v>
          </cell>
          <cell r="Y85">
            <v>279</v>
          </cell>
          <cell r="Z85">
            <v>0.21</v>
          </cell>
          <cell r="AA85">
            <v>69.599999999999994</v>
          </cell>
          <cell r="AB85">
            <v>1</v>
          </cell>
        </row>
        <row r="86">
          <cell r="C86">
            <v>4090</v>
          </cell>
          <cell r="D86">
            <v>7</v>
          </cell>
          <cell r="E86" t="str">
            <v>PRAIRIE CREEK COMMUNITY SCHOOL</v>
          </cell>
          <cell r="F86">
            <v>72</v>
          </cell>
          <cell r="G86">
            <v>0</v>
          </cell>
          <cell r="H86">
            <v>0</v>
          </cell>
          <cell r="I86">
            <v>23</v>
          </cell>
          <cell r="J86">
            <v>54</v>
          </cell>
          <cell r="K86">
            <v>25</v>
          </cell>
          <cell r="L86">
            <v>0</v>
          </cell>
          <cell r="M86">
            <v>0</v>
          </cell>
          <cell r="N86">
            <v>0</v>
          </cell>
          <cell r="O86">
            <v>23</v>
          </cell>
          <cell r="P86">
            <v>54</v>
          </cell>
          <cell r="Q86">
            <v>25</v>
          </cell>
          <cell r="R86">
            <v>0</v>
          </cell>
          <cell r="S86">
            <v>0</v>
          </cell>
          <cell r="T86">
            <v>0</v>
          </cell>
          <cell r="U86">
            <v>102</v>
          </cell>
          <cell r="V86">
            <v>552.12</v>
          </cell>
          <cell r="W86">
            <v>1</v>
          </cell>
          <cell r="X86">
            <v>0</v>
          </cell>
          <cell r="Y86">
            <v>659</v>
          </cell>
          <cell r="Z86">
            <v>69.73</v>
          </cell>
          <cell r="AA86">
            <v>38.75</v>
          </cell>
          <cell r="AB86">
            <v>1</v>
          </cell>
        </row>
        <row r="87">
          <cell r="C87">
            <v>4092</v>
          </cell>
          <cell r="D87">
            <v>7</v>
          </cell>
          <cell r="E87" t="str">
            <v>WATERSHED HIGH SCHOOL</v>
          </cell>
          <cell r="F87">
            <v>73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84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84</v>
          </cell>
          <cell r="S87">
            <v>0</v>
          </cell>
          <cell r="T87">
            <v>0</v>
          </cell>
          <cell r="U87">
            <v>84</v>
          </cell>
          <cell r="V87">
            <v>966.21</v>
          </cell>
          <cell r="W87">
            <v>1</v>
          </cell>
          <cell r="X87">
            <v>0</v>
          </cell>
          <cell r="Y87">
            <v>1.2</v>
          </cell>
          <cell r="Z87">
            <v>0.21</v>
          </cell>
          <cell r="AA87">
            <v>42.52</v>
          </cell>
          <cell r="AB87">
            <v>1</v>
          </cell>
        </row>
        <row r="88">
          <cell r="C88">
            <v>4093</v>
          </cell>
          <cell r="D88">
            <v>7</v>
          </cell>
          <cell r="E88" t="str">
            <v>NEW CENTURY CHARTER SCHOOL</v>
          </cell>
          <cell r="F88">
            <v>74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100</v>
          </cell>
          <cell r="S88">
            <v>3</v>
          </cell>
          <cell r="T88">
            <v>3</v>
          </cell>
          <cell r="U88">
            <v>100</v>
          </cell>
          <cell r="V88">
            <v>6211.35</v>
          </cell>
          <cell r="W88">
            <v>1</v>
          </cell>
          <cell r="X88">
            <v>0</v>
          </cell>
          <cell r="Y88">
            <v>423</v>
          </cell>
          <cell r="Z88">
            <v>76.48</v>
          </cell>
          <cell r="AA88">
            <v>74.45</v>
          </cell>
          <cell r="AB88">
            <v>1</v>
          </cell>
        </row>
        <row r="89">
          <cell r="C89">
            <v>4095</v>
          </cell>
          <cell r="D89">
            <v>7</v>
          </cell>
          <cell r="E89" t="str">
            <v>TRIO WOLF CREEK DISTANCE LEARN</v>
          </cell>
          <cell r="F89">
            <v>75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48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48</v>
          </cell>
          <cell r="S89">
            <v>0</v>
          </cell>
          <cell r="T89">
            <v>0</v>
          </cell>
          <cell r="U89">
            <v>48</v>
          </cell>
          <cell r="V89">
            <v>4140.8999999999996</v>
          </cell>
          <cell r="W89">
            <v>1</v>
          </cell>
          <cell r="X89">
            <v>0</v>
          </cell>
          <cell r="Y89">
            <v>2144</v>
          </cell>
          <cell r="Z89">
            <v>67.989999999999995</v>
          </cell>
          <cell r="AA89">
            <v>157.61000000000001</v>
          </cell>
          <cell r="AB89">
            <v>1</v>
          </cell>
        </row>
        <row r="90">
          <cell r="C90">
            <v>4096</v>
          </cell>
          <cell r="D90">
            <v>7</v>
          </cell>
          <cell r="E90" t="str">
            <v>CHIRON CHARTER SCHOOL</v>
          </cell>
          <cell r="F90">
            <v>76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40</v>
          </cell>
          <cell r="L90">
            <v>120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40</v>
          </cell>
          <cell r="R90">
            <v>120</v>
          </cell>
          <cell r="S90">
            <v>0</v>
          </cell>
          <cell r="T90">
            <v>0</v>
          </cell>
          <cell r="U90">
            <v>160</v>
          </cell>
          <cell r="V90">
            <v>276796.15999999997</v>
          </cell>
          <cell r="W90">
            <v>1</v>
          </cell>
          <cell r="X90">
            <v>0</v>
          </cell>
          <cell r="Y90">
            <v>1.2</v>
          </cell>
          <cell r="Z90">
            <v>0.21</v>
          </cell>
          <cell r="AA90">
            <v>42.52</v>
          </cell>
          <cell r="AB90">
            <v>1</v>
          </cell>
        </row>
        <row r="91">
          <cell r="C91">
            <v>4097</v>
          </cell>
          <cell r="D91">
            <v>7</v>
          </cell>
          <cell r="E91" t="str">
            <v>PARTNERSHIP ACADEMY, INC.</v>
          </cell>
          <cell r="F91">
            <v>77</v>
          </cell>
          <cell r="G91">
            <v>0</v>
          </cell>
          <cell r="H91">
            <v>0</v>
          </cell>
          <cell r="I91">
            <v>20</v>
          </cell>
          <cell r="J91">
            <v>35</v>
          </cell>
          <cell r="K91">
            <v>61</v>
          </cell>
          <cell r="L91">
            <v>7</v>
          </cell>
          <cell r="M91">
            <v>0</v>
          </cell>
          <cell r="N91">
            <v>0</v>
          </cell>
          <cell r="O91">
            <v>20</v>
          </cell>
          <cell r="P91">
            <v>35</v>
          </cell>
          <cell r="Q91">
            <v>61</v>
          </cell>
          <cell r="R91">
            <v>7</v>
          </cell>
          <cell r="S91">
            <v>0</v>
          </cell>
          <cell r="T91">
            <v>0</v>
          </cell>
          <cell r="U91">
            <v>123</v>
          </cell>
          <cell r="V91">
            <v>247901.88</v>
          </cell>
          <cell r="W91">
            <v>1</v>
          </cell>
          <cell r="X91">
            <v>0</v>
          </cell>
          <cell r="Y91">
            <v>1.2</v>
          </cell>
          <cell r="Z91">
            <v>0.21</v>
          </cell>
          <cell r="AA91">
            <v>42.52</v>
          </cell>
          <cell r="AB91">
            <v>1</v>
          </cell>
        </row>
        <row r="92">
          <cell r="F92">
            <v>78</v>
          </cell>
        </row>
        <row r="93">
          <cell r="F93">
            <v>79</v>
          </cell>
        </row>
        <row r="94">
          <cell r="F94">
            <v>80</v>
          </cell>
        </row>
        <row r="95">
          <cell r="F95">
            <v>81</v>
          </cell>
        </row>
        <row r="96">
          <cell r="F96">
            <v>82</v>
          </cell>
        </row>
        <row r="97">
          <cell r="F97">
            <v>83</v>
          </cell>
        </row>
        <row r="98">
          <cell r="F98">
            <v>84</v>
          </cell>
        </row>
        <row r="99">
          <cell r="F99">
            <v>85</v>
          </cell>
        </row>
        <row r="100">
          <cell r="F100">
            <v>86</v>
          </cell>
        </row>
        <row r="101">
          <cell r="F101">
            <v>87</v>
          </cell>
        </row>
        <row r="102">
          <cell r="F102">
            <v>88</v>
          </cell>
        </row>
        <row r="103">
          <cell r="F103">
            <v>89</v>
          </cell>
        </row>
        <row r="104">
          <cell r="F104">
            <v>90</v>
          </cell>
        </row>
        <row r="105">
          <cell r="F105">
            <v>91</v>
          </cell>
        </row>
        <row r="106">
          <cell r="F106">
            <v>92</v>
          </cell>
        </row>
        <row r="107">
          <cell r="F107">
            <v>93</v>
          </cell>
        </row>
        <row r="108">
          <cell r="F108">
            <v>94</v>
          </cell>
        </row>
        <row r="109">
          <cell r="F109">
            <v>95</v>
          </cell>
        </row>
        <row r="110">
          <cell r="F110">
            <v>96</v>
          </cell>
        </row>
        <row r="111">
          <cell r="F111">
            <v>97</v>
          </cell>
        </row>
        <row r="112">
          <cell r="F112">
            <v>98</v>
          </cell>
        </row>
        <row r="113">
          <cell r="F113">
            <v>99</v>
          </cell>
        </row>
        <row r="114">
          <cell r="F114">
            <v>100</v>
          </cell>
        </row>
        <row r="115"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F116">
            <v>102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F117">
            <v>103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F118">
            <v>104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F119">
            <v>105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F120">
            <v>106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F121">
            <v>107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F122">
            <v>108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F123">
            <v>109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F124">
            <v>110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F125">
            <v>111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F126">
            <v>112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F127">
            <v>113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F128">
            <v>114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F129">
            <v>115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F130">
            <v>116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F131">
            <v>117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F132">
            <v>118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F133">
            <v>119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F134">
            <v>120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F135">
            <v>121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F136">
            <v>122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F137">
            <v>123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F138">
            <v>124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F139">
            <v>125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F140">
            <v>126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F141">
            <v>127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F142">
            <v>128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F143">
            <v>129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F144">
            <v>130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F145">
            <v>131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F146">
            <v>132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F147">
            <v>133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F148">
            <v>134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F149">
            <v>135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F150">
            <v>136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F151">
            <v>137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F152">
            <v>138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F153">
            <v>139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F154">
            <v>140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F155">
            <v>141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F156">
            <v>142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F157">
            <v>143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F158">
            <v>144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F159">
            <v>145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F160">
            <v>146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F161">
            <v>147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F162">
            <v>148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F163">
            <v>149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F164">
            <v>150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F165">
            <v>151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F166">
            <v>152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F167">
            <v>153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F168">
            <v>154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F169">
            <v>155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F170">
            <v>156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F171">
            <v>157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F172">
            <v>158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F173">
            <v>159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F174">
            <v>160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F175">
            <v>161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F176">
            <v>162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F177">
            <v>163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F178">
            <v>164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F179">
            <v>165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F180">
            <v>166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F181">
            <v>167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F182">
            <v>168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F183">
            <v>169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F184">
            <v>170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F185">
            <v>171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F186">
            <v>172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F187">
            <v>173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F188">
            <v>174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F189">
            <v>175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F190">
            <v>176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F191">
            <v>177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F192">
            <v>178</v>
          </cell>
        </row>
        <row r="193">
          <cell r="F193">
            <v>179</v>
          </cell>
        </row>
        <row r="194">
          <cell r="F194">
            <v>180</v>
          </cell>
        </row>
        <row r="195">
          <cell r="F195">
            <v>181</v>
          </cell>
        </row>
        <row r="196">
          <cell r="F196">
            <v>182</v>
          </cell>
        </row>
        <row r="197">
          <cell r="F197">
            <v>183</v>
          </cell>
        </row>
        <row r="198">
          <cell r="F198">
            <v>184</v>
          </cell>
        </row>
        <row r="199">
          <cell r="F199">
            <v>185</v>
          </cell>
        </row>
        <row r="200">
          <cell r="F200">
            <v>186</v>
          </cell>
        </row>
        <row r="201">
          <cell r="F201">
            <v>187</v>
          </cell>
        </row>
        <row r="202">
          <cell r="F202">
            <v>188</v>
          </cell>
        </row>
        <row r="203">
          <cell r="F203">
            <v>189</v>
          </cell>
        </row>
        <row r="204">
          <cell r="F204">
            <v>190</v>
          </cell>
        </row>
        <row r="205">
          <cell r="F205">
            <v>191</v>
          </cell>
        </row>
        <row r="206">
          <cell r="F206">
            <v>192</v>
          </cell>
        </row>
        <row r="207">
          <cell r="F207">
            <v>193</v>
          </cell>
        </row>
        <row r="208">
          <cell r="F208">
            <v>194</v>
          </cell>
        </row>
        <row r="209">
          <cell r="F209">
            <v>195</v>
          </cell>
        </row>
        <row r="210">
          <cell r="F210">
            <v>196</v>
          </cell>
        </row>
        <row r="211">
          <cell r="F211">
            <v>197</v>
          </cell>
        </row>
        <row r="212">
          <cell r="F212">
            <v>198</v>
          </cell>
        </row>
        <row r="213">
          <cell r="F213">
            <v>199</v>
          </cell>
        </row>
        <row r="214">
          <cell r="F214">
            <v>200</v>
          </cell>
        </row>
        <row r="215">
          <cell r="F215">
            <v>201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F216">
            <v>202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F217">
            <v>203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F218">
            <v>204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F219">
            <v>205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F220">
            <v>206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F221">
            <v>207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F222">
            <v>208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F223">
            <v>209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F224">
            <v>210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F225">
            <v>211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F226">
            <v>212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F227">
            <v>213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F228">
            <v>214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F229">
            <v>215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F230">
            <v>216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F231">
            <v>217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F232">
            <v>218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F233">
            <v>219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F234">
            <v>220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F235">
            <v>221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F236">
            <v>222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F237">
            <v>223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F238">
            <v>224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F239">
            <v>225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F240">
            <v>226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F241">
            <v>227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F242">
            <v>228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F243">
            <v>229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F244">
            <v>230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F245">
            <v>231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F246">
            <v>232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F247">
            <v>233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F248">
            <v>234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F249">
            <v>235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F250">
            <v>236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F251">
            <v>237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F252">
            <v>238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F253">
            <v>239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F254">
            <v>240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F255">
            <v>241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F256">
            <v>242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F257">
            <v>243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F258">
            <v>244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F259">
            <v>245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F260">
            <v>246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F261">
            <v>247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F262">
            <v>248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F263">
            <v>249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F264">
            <v>250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F265">
            <v>251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F266">
            <v>252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F267">
            <v>253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F268">
            <v>254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F269">
            <v>255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F270">
            <v>256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F271">
            <v>257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F272">
            <v>258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F273">
            <v>259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F274">
            <v>260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F275">
            <v>261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F276">
            <v>262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F277">
            <v>263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F278">
            <v>264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F279">
            <v>265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F280">
            <v>266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F281">
            <v>267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F282">
            <v>268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F283">
            <v>269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F284">
            <v>270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F285">
            <v>271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F286">
            <v>272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F287">
            <v>273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F288">
            <v>274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F289">
            <v>275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F290">
            <v>276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F291">
            <v>277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F292">
            <v>278</v>
          </cell>
        </row>
        <row r="293">
          <cell r="F293">
            <v>279</v>
          </cell>
        </row>
        <row r="294">
          <cell r="F294">
            <v>280</v>
          </cell>
        </row>
        <row r="295">
          <cell r="F295">
            <v>281</v>
          </cell>
        </row>
        <row r="296">
          <cell r="F296">
            <v>282</v>
          </cell>
        </row>
        <row r="297">
          <cell r="F297">
            <v>283</v>
          </cell>
        </row>
        <row r="298">
          <cell r="F298">
            <v>284</v>
          </cell>
        </row>
        <row r="299">
          <cell r="F299">
            <v>285</v>
          </cell>
        </row>
        <row r="300">
          <cell r="F300">
            <v>286</v>
          </cell>
        </row>
        <row r="301">
          <cell r="F301">
            <v>287</v>
          </cell>
        </row>
        <row r="302">
          <cell r="F302">
            <v>288</v>
          </cell>
        </row>
        <row r="303">
          <cell r="F303">
            <v>289</v>
          </cell>
        </row>
        <row r="304">
          <cell r="F304">
            <v>290</v>
          </cell>
        </row>
        <row r="305">
          <cell r="F305">
            <v>291</v>
          </cell>
        </row>
        <row r="306">
          <cell r="F306">
            <v>292</v>
          </cell>
        </row>
        <row r="307">
          <cell r="F307">
            <v>293</v>
          </cell>
        </row>
        <row r="308">
          <cell r="F308">
            <v>294</v>
          </cell>
        </row>
        <row r="309">
          <cell r="F309">
            <v>295</v>
          </cell>
        </row>
        <row r="310">
          <cell r="F310">
            <v>296</v>
          </cell>
        </row>
        <row r="311">
          <cell r="F311">
            <v>297</v>
          </cell>
        </row>
        <row r="312">
          <cell r="F312">
            <v>298</v>
          </cell>
        </row>
        <row r="313">
          <cell r="F313">
            <v>299</v>
          </cell>
        </row>
        <row r="314">
          <cell r="F314">
            <v>300</v>
          </cell>
        </row>
        <row r="315">
          <cell r="F315">
            <v>301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F316">
            <v>302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F317">
            <v>303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F318">
            <v>304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F319">
            <v>305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F320">
            <v>306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F321">
            <v>307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F322">
            <v>308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F323">
            <v>309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F324">
            <v>310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F325">
            <v>311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F326">
            <v>312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F327">
            <v>313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F328">
            <v>314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F329">
            <v>315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F330">
            <v>316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F331">
            <v>317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F332">
            <v>318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F333">
            <v>319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F334">
            <v>320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F335">
            <v>321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F336">
            <v>322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F337">
            <v>323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F338">
            <v>324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F339">
            <v>325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F340">
            <v>326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F341">
            <v>327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F342">
            <v>328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F343">
            <v>329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F344">
            <v>330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F345">
            <v>331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F346">
            <v>332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F347">
            <v>333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F348">
            <v>334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F349">
            <v>335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F350">
            <v>336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F351">
            <v>337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F352">
            <v>338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F353">
            <v>339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F354">
            <v>340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F355">
            <v>341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F356">
            <v>342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F357">
            <v>343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F358">
            <v>344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F359">
            <v>345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F360">
            <v>346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F361">
            <v>347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F362">
            <v>348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F363">
            <v>349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F364">
            <v>350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F365">
            <v>351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F366">
            <v>352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F367">
            <v>353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F368">
            <v>354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F369">
            <v>355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F370">
            <v>356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F371">
            <v>357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F372">
            <v>358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F373">
            <v>359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F374">
            <v>360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F375">
            <v>361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F376">
            <v>362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F377">
            <v>363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F378">
            <v>364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F379">
            <v>365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F380">
            <v>366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F381">
            <v>367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F382">
            <v>368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F383">
            <v>369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F384">
            <v>370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F385">
            <v>371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F386">
            <v>372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F387">
            <v>373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F388">
            <v>374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F389">
            <v>375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F390">
            <v>376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F391">
            <v>377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F392">
            <v>378</v>
          </cell>
        </row>
        <row r="393">
          <cell r="F393">
            <v>379</v>
          </cell>
        </row>
        <row r="394">
          <cell r="F394">
            <v>380</v>
          </cell>
        </row>
        <row r="395">
          <cell r="F395">
            <v>381</v>
          </cell>
        </row>
        <row r="396">
          <cell r="F396">
            <v>382</v>
          </cell>
        </row>
        <row r="397">
          <cell r="F397">
            <v>383</v>
          </cell>
        </row>
        <row r="398">
          <cell r="F398">
            <v>384</v>
          </cell>
        </row>
        <row r="399">
          <cell r="F399">
            <v>385</v>
          </cell>
        </row>
        <row r="400">
          <cell r="F400">
            <v>386</v>
          </cell>
        </row>
        <row r="401">
          <cell r="F401">
            <v>387</v>
          </cell>
        </row>
        <row r="402">
          <cell r="F402">
            <v>388</v>
          </cell>
        </row>
        <row r="403">
          <cell r="F403">
            <v>389</v>
          </cell>
        </row>
        <row r="404">
          <cell r="F404">
            <v>390</v>
          </cell>
        </row>
        <row r="405">
          <cell r="F405">
            <v>391</v>
          </cell>
        </row>
        <row r="406">
          <cell r="F406">
            <v>392</v>
          </cell>
        </row>
        <row r="407">
          <cell r="F407">
            <v>393</v>
          </cell>
        </row>
        <row r="408">
          <cell r="F408">
            <v>394</v>
          </cell>
        </row>
        <row r="409">
          <cell r="F409">
            <v>395</v>
          </cell>
        </row>
        <row r="410">
          <cell r="F410">
            <v>396</v>
          </cell>
        </row>
        <row r="411">
          <cell r="F411">
            <v>397</v>
          </cell>
        </row>
        <row r="412">
          <cell r="F412">
            <v>398</v>
          </cell>
        </row>
        <row r="413">
          <cell r="F413">
            <v>399</v>
          </cell>
        </row>
        <row r="414">
          <cell r="F414">
            <v>400</v>
          </cell>
        </row>
        <row r="415">
          <cell r="F415">
            <v>401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F416">
            <v>402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F417">
            <v>403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F418">
            <v>404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F419">
            <v>405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F420">
            <v>406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F421">
            <v>407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F422">
            <v>408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F423">
            <v>409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F424">
            <v>410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F425">
            <v>411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F426">
            <v>412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F427">
            <v>413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F428">
            <v>414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F429">
            <v>415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F430">
            <v>416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F431">
            <v>417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F432">
            <v>418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F433">
            <v>419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F434">
            <v>420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F435">
            <v>421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F436">
            <v>422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F437">
            <v>423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F438">
            <v>424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F439">
            <v>425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F440">
            <v>426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F441">
            <v>427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F442">
            <v>428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F443">
            <v>429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F444">
            <v>430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F445">
            <v>431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F446">
            <v>432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F447">
            <v>433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F448">
            <v>434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F449">
            <v>435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F450">
            <v>436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F451">
            <v>437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F452">
            <v>438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F453">
            <v>439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F454">
            <v>440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F455">
            <v>441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F456">
            <v>442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F457">
            <v>443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F458">
            <v>444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F459">
            <v>445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F460">
            <v>446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F461">
            <v>447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F462">
            <v>448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F463">
            <v>449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F464">
            <v>450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F465">
            <v>451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F466">
            <v>452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F467">
            <v>453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F468">
            <v>454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F469">
            <v>455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F470">
            <v>456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F471">
            <v>457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F472">
            <v>458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F473">
            <v>459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F474">
            <v>460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F475">
            <v>461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F476">
            <v>462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F477">
            <v>463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F478">
            <v>464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F479">
            <v>465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F480">
            <v>466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F481">
            <v>467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F482">
            <v>468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F483">
            <v>469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F484">
            <v>470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F485">
            <v>471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F486">
            <v>472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F487">
            <v>473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F488">
            <v>474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F489">
            <v>475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F490">
            <v>476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F491">
            <v>477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F492">
            <v>478</v>
          </cell>
        </row>
        <row r="493">
          <cell r="F493">
            <v>479</v>
          </cell>
        </row>
        <row r="494">
          <cell r="F494">
            <v>480</v>
          </cell>
        </row>
        <row r="495">
          <cell r="F495">
            <v>481</v>
          </cell>
        </row>
        <row r="496">
          <cell r="F496">
            <v>482</v>
          </cell>
        </row>
        <row r="497">
          <cell r="F497">
            <v>483</v>
          </cell>
        </row>
        <row r="498">
          <cell r="F498">
            <v>484</v>
          </cell>
        </row>
        <row r="499">
          <cell r="F499">
            <v>485</v>
          </cell>
        </row>
        <row r="500">
          <cell r="F500">
            <v>486</v>
          </cell>
        </row>
        <row r="501">
          <cell r="F501">
            <v>487</v>
          </cell>
        </row>
        <row r="502">
          <cell r="F502">
            <v>488</v>
          </cell>
        </row>
        <row r="503">
          <cell r="F503">
            <v>489</v>
          </cell>
        </row>
        <row r="504">
          <cell r="F504">
            <v>490</v>
          </cell>
        </row>
        <row r="505">
          <cell r="F505">
            <v>491</v>
          </cell>
        </row>
        <row r="506">
          <cell r="F506">
            <v>492</v>
          </cell>
        </row>
        <row r="507">
          <cell r="F507">
            <v>493</v>
          </cell>
        </row>
        <row r="508">
          <cell r="F508">
            <v>494</v>
          </cell>
        </row>
        <row r="509">
          <cell r="F509">
            <v>495</v>
          </cell>
        </row>
        <row r="510">
          <cell r="F510">
            <v>496</v>
          </cell>
        </row>
        <row r="511">
          <cell r="F511">
            <v>497</v>
          </cell>
        </row>
        <row r="512">
          <cell r="F512">
            <v>498</v>
          </cell>
        </row>
        <row r="513">
          <cell r="F513">
            <v>499</v>
          </cell>
        </row>
        <row r="514">
          <cell r="F514">
            <v>500</v>
          </cell>
        </row>
        <row r="515">
          <cell r="F515">
            <v>501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F516">
            <v>502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F517">
            <v>503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F518">
            <v>504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F519">
            <v>505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F520">
            <v>506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F521">
            <v>507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F522">
            <v>508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F523">
            <v>509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F524">
            <v>510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F525">
            <v>511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F526">
            <v>512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F527">
            <v>513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F528">
            <v>514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F529">
            <v>515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F530">
            <v>516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F531">
            <v>517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F532">
            <v>518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F533">
            <v>519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F534">
            <v>520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F535">
            <v>521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F536">
            <v>522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F537">
            <v>523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F538">
            <v>524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F539">
            <v>525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F540">
            <v>526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F541">
            <v>527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F542">
            <v>528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F543">
            <v>529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F544">
            <v>530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F545">
            <v>531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F546">
            <v>532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F547">
            <v>533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F548">
            <v>534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F549">
            <v>535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F550">
            <v>536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F551">
            <v>537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F552">
            <v>538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F553">
            <v>539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F554">
            <v>540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F555">
            <v>541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F556">
            <v>542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F557">
            <v>543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F558">
            <v>544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F559">
            <v>545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F560">
            <v>546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F561">
            <v>547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F562">
            <v>548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F563">
            <v>549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F564">
            <v>550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F565">
            <v>551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F566">
            <v>552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F567">
            <v>553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F568">
            <v>554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F569">
            <v>555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F570">
            <v>556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F571">
            <v>557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F572">
            <v>558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F573">
            <v>559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F574">
            <v>560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F575">
            <v>561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F576">
            <v>562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F577">
            <v>563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F578">
            <v>564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F579">
            <v>565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F580">
            <v>566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F581">
            <v>567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F582">
            <v>568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F583">
            <v>569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F584">
            <v>570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F585">
            <v>571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F586">
            <v>572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F587">
            <v>573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F588">
            <v>574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F589">
            <v>575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F590">
            <v>576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F591">
            <v>577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F592">
            <v>578</v>
          </cell>
          <cell r="U592">
            <v>0</v>
          </cell>
        </row>
        <row r="593">
          <cell r="F593">
            <v>579</v>
          </cell>
          <cell r="U593">
            <v>0</v>
          </cell>
        </row>
        <row r="594">
          <cell r="F594">
            <v>580</v>
          </cell>
          <cell r="U594">
            <v>0</v>
          </cell>
        </row>
        <row r="595">
          <cell r="F595">
            <v>581</v>
          </cell>
          <cell r="U595">
            <v>0</v>
          </cell>
        </row>
        <row r="596">
          <cell r="F596">
            <v>582</v>
          </cell>
          <cell r="U596">
            <v>0</v>
          </cell>
        </row>
        <row r="597">
          <cell r="F597">
            <v>583</v>
          </cell>
          <cell r="U597">
            <v>0</v>
          </cell>
        </row>
        <row r="598">
          <cell r="F598">
            <v>584</v>
          </cell>
          <cell r="U598">
            <v>0</v>
          </cell>
        </row>
        <row r="599">
          <cell r="F599">
            <v>585</v>
          </cell>
          <cell r="U599">
            <v>0</v>
          </cell>
        </row>
        <row r="600">
          <cell r="F600">
            <v>586</v>
          </cell>
          <cell r="U600">
            <v>0</v>
          </cell>
        </row>
        <row r="601">
          <cell r="F601">
            <v>587</v>
          </cell>
          <cell r="U601">
            <v>0</v>
          </cell>
        </row>
        <row r="602">
          <cell r="F602">
            <v>588</v>
          </cell>
          <cell r="U602">
            <v>0</v>
          </cell>
        </row>
        <row r="603">
          <cell r="F603">
            <v>589</v>
          </cell>
          <cell r="U603">
            <v>0</v>
          </cell>
        </row>
        <row r="604">
          <cell r="F604">
            <v>590</v>
          </cell>
          <cell r="U604">
            <v>0</v>
          </cell>
        </row>
        <row r="605">
          <cell r="F605">
            <v>591</v>
          </cell>
          <cell r="U605">
            <v>0</v>
          </cell>
        </row>
        <row r="606">
          <cell r="F606">
            <v>592</v>
          </cell>
          <cell r="U606">
            <v>0</v>
          </cell>
        </row>
        <row r="607">
          <cell r="F607">
            <v>593</v>
          </cell>
          <cell r="U607">
            <v>0</v>
          </cell>
        </row>
        <row r="608">
          <cell r="F608">
            <v>594</v>
          </cell>
        </row>
        <row r="609">
          <cell r="F609">
            <v>595</v>
          </cell>
        </row>
        <row r="610">
          <cell r="F610">
            <v>596</v>
          </cell>
        </row>
        <row r="611">
          <cell r="F611">
            <v>597</v>
          </cell>
        </row>
        <row r="612">
          <cell r="F612">
            <v>598</v>
          </cell>
        </row>
        <row r="613">
          <cell r="F613">
            <v>599</v>
          </cell>
        </row>
        <row r="614">
          <cell r="F614">
            <v>600</v>
          </cell>
        </row>
        <row r="615">
          <cell r="F615">
            <v>601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F616">
            <v>602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F617">
            <v>603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F618">
            <v>604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F619">
            <v>605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F620">
            <v>606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F621">
            <v>607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F622">
            <v>608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F623">
            <v>609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F624">
            <v>610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F625">
            <v>611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F626">
            <v>612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F627">
            <v>613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F628">
            <v>614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F629">
            <v>615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F630">
            <v>616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F631">
            <v>617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F632">
            <v>618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F633">
            <v>619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F634">
            <v>620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F635">
            <v>621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F636">
            <v>622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F637">
            <v>623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F638">
            <v>624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F639">
            <v>625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F640">
            <v>626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F641">
            <v>627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F642">
            <v>628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F643">
            <v>629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F644">
            <v>630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F645">
            <v>631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F646">
            <v>632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F647">
            <v>633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F648">
            <v>634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F649">
            <v>635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F650">
            <v>636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F651">
            <v>637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F652">
            <v>638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F653">
            <v>639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F654">
            <v>640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F655">
            <v>641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F656">
            <v>642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F657">
            <v>643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F658">
            <v>644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F659">
            <v>645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F660">
            <v>646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F661">
            <v>647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F662">
            <v>648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F663">
            <v>649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F664">
            <v>650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F665">
            <v>651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F666">
            <v>652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F667">
            <v>653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F668">
            <v>654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F669">
            <v>655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F670">
            <v>656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F671">
            <v>657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F672">
            <v>658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F673">
            <v>659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F674">
            <v>660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F675">
            <v>661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F676">
            <v>662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F677">
            <v>663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F678">
            <v>664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F679">
            <v>665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F680">
            <v>666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F681">
            <v>667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F682">
            <v>668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F683">
            <v>669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F684">
            <v>670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F685">
            <v>671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F686">
            <v>672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F687">
            <v>673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F688">
            <v>674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F689">
            <v>675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F690">
            <v>676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F691">
            <v>677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F692">
            <v>678</v>
          </cell>
        </row>
        <row r="693">
          <cell r="F693">
            <v>679</v>
          </cell>
        </row>
        <row r="694">
          <cell r="F694">
            <v>680</v>
          </cell>
        </row>
        <row r="695">
          <cell r="F695">
            <v>681</v>
          </cell>
        </row>
        <row r="696">
          <cell r="F696">
            <v>682</v>
          </cell>
        </row>
        <row r="697">
          <cell r="F697">
            <v>683</v>
          </cell>
        </row>
        <row r="698">
          <cell r="F698">
            <v>684</v>
          </cell>
        </row>
        <row r="699">
          <cell r="F699">
            <v>685</v>
          </cell>
        </row>
        <row r="700">
          <cell r="F700">
            <v>686</v>
          </cell>
        </row>
        <row r="701">
          <cell r="F701">
            <v>687</v>
          </cell>
        </row>
        <row r="702">
          <cell r="F702">
            <v>688</v>
          </cell>
        </row>
        <row r="703">
          <cell r="F703">
            <v>689</v>
          </cell>
        </row>
        <row r="704">
          <cell r="F704">
            <v>690</v>
          </cell>
        </row>
        <row r="705">
          <cell r="F705">
            <v>691</v>
          </cell>
        </row>
        <row r="706">
          <cell r="F706">
            <v>692</v>
          </cell>
        </row>
        <row r="707">
          <cell r="F707">
            <v>693</v>
          </cell>
        </row>
        <row r="708">
          <cell r="F708">
            <v>694</v>
          </cell>
        </row>
        <row r="709">
          <cell r="F709">
            <v>695</v>
          </cell>
        </row>
        <row r="710">
          <cell r="F710">
            <v>696</v>
          </cell>
        </row>
        <row r="711">
          <cell r="F711">
            <v>697</v>
          </cell>
        </row>
        <row r="712">
          <cell r="F712">
            <v>698</v>
          </cell>
        </row>
        <row r="713">
          <cell r="F713">
            <v>699</v>
          </cell>
        </row>
        <row r="714">
          <cell r="F714">
            <v>700</v>
          </cell>
        </row>
        <row r="715">
          <cell r="F715">
            <v>701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F716">
            <v>702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F717">
            <v>703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F718">
            <v>704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F719">
            <v>705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F720">
            <v>706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F721">
            <v>707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F722">
            <v>708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F723">
            <v>709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F724">
            <v>710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F725">
            <v>711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F726">
            <v>712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F727">
            <v>713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F728">
            <v>714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F729">
            <v>715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F730">
            <v>716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F731">
            <v>717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F732">
            <v>718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F733">
            <v>719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F734">
            <v>720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F735">
            <v>721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F736">
            <v>722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F737">
            <v>723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F738">
            <v>724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F739">
            <v>725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F740">
            <v>726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F741">
            <v>727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F742">
            <v>728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F743">
            <v>729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F744">
            <v>730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F745">
            <v>731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F746">
            <v>732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F747">
            <v>733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F748">
            <v>734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F749">
            <v>735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F750">
            <v>736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F751">
            <v>737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F752">
            <v>738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F753">
            <v>739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F754">
            <v>740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F755">
            <v>741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F756">
            <v>742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F757">
            <v>743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F758">
            <v>744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F759">
            <v>745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F760">
            <v>746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F761">
            <v>747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F762">
            <v>748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F763">
            <v>749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F764">
            <v>750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F765">
            <v>751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F766">
            <v>752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F767">
            <v>753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F768">
            <v>754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F769">
            <v>755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F770">
            <v>756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F771">
            <v>757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F772">
            <v>758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F773">
            <v>759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F774">
            <v>760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F775">
            <v>761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F776">
            <v>762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F777">
            <v>763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F778">
            <v>764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F779">
            <v>765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F780">
            <v>766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F781">
            <v>767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F782">
            <v>768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F783">
            <v>769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F784">
            <v>770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F785">
            <v>771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F786">
            <v>772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F787">
            <v>773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F788">
            <v>774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F789">
            <v>775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F790">
            <v>776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F791">
            <v>777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F792">
            <v>778</v>
          </cell>
        </row>
        <row r="793">
          <cell r="F793">
            <v>779</v>
          </cell>
        </row>
        <row r="794">
          <cell r="F794">
            <v>780</v>
          </cell>
        </row>
        <row r="795">
          <cell r="F795">
            <v>781</v>
          </cell>
        </row>
        <row r="796">
          <cell r="F796">
            <v>782</v>
          </cell>
        </row>
        <row r="797">
          <cell r="F797">
            <v>783</v>
          </cell>
        </row>
        <row r="798">
          <cell r="F798">
            <v>784</v>
          </cell>
        </row>
        <row r="799">
          <cell r="F799">
            <v>785</v>
          </cell>
        </row>
        <row r="800">
          <cell r="F800">
            <v>786</v>
          </cell>
        </row>
        <row r="801">
          <cell r="F801">
            <v>787</v>
          </cell>
        </row>
        <row r="802">
          <cell r="F802">
            <v>788</v>
          </cell>
        </row>
        <row r="803">
          <cell r="F803">
            <v>789</v>
          </cell>
        </row>
        <row r="804">
          <cell r="F804">
            <v>790</v>
          </cell>
        </row>
        <row r="805">
          <cell r="F805">
            <v>791</v>
          </cell>
        </row>
        <row r="806">
          <cell r="F806">
            <v>792</v>
          </cell>
        </row>
        <row r="807">
          <cell r="F807">
            <v>793</v>
          </cell>
        </row>
        <row r="808">
          <cell r="F808">
            <v>794</v>
          </cell>
        </row>
        <row r="809">
          <cell r="F809">
            <v>795</v>
          </cell>
        </row>
        <row r="810">
          <cell r="F810">
            <v>796</v>
          </cell>
        </row>
        <row r="811">
          <cell r="F811">
            <v>797</v>
          </cell>
        </row>
        <row r="812">
          <cell r="F812">
            <v>798</v>
          </cell>
        </row>
        <row r="813">
          <cell r="F813">
            <v>799</v>
          </cell>
        </row>
        <row r="814">
          <cell r="F814">
            <v>800</v>
          </cell>
        </row>
        <row r="815">
          <cell r="F815">
            <v>801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F816">
            <v>802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F817">
            <v>803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F818">
            <v>804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F819">
            <v>805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F820">
            <v>806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F821">
            <v>807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F822">
            <v>808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F823">
            <v>809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F824">
            <v>810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F825">
            <v>811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F826">
            <v>812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F827">
            <v>813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F828">
            <v>814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F829">
            <v>815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F830">
            <v>816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F831">
            <v>817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F832">
            <v>818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F833">
            <v>819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F834">
            <v>820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F835">
            <v>821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F836">
            <v>822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F837">
            <v>823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F838">
            <v>824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F839">
            <v>825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F840">
            <v>826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F841">
            <v>827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F842">
            <v>828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F843">
            <v>829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F844">
            <v>830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F845">
            <v>831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F846">
            <v>832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F847">
            <v>833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F848">
            <v>834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F849">
            <v>835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F850">
            <v>836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F851">
            <v>837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F852">
            <v>838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F853">
            <v>839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F854">
            <v>840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F855">
            <v>841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F856">
            <v>842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F857">
            <v>843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F858">
            <v>844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F859">
            <v>845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F860">
            <v>846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F861">
            <v>847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F862">
            <v>848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F863">
            <v>849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F864">
            <v>850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F865">
            <v>851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F866">
            <v>852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F867">
            <v>853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F868">
            <v>854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F869">
            <v>855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F870">
            <v>856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F871">
            <v>857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F872">
            <v>858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F873">
            <v>859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F874">
            <v>860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F875">
            <v>861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F876">
            <v>862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F877">
            <v>863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F878">
            <v>864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F879">
            <v>865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F880">
            <v>866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F881">
            <v>867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F882">
            <v>868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F883">
            <v>869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F884">
            <v>870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F885">
            <v>871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F886">
            <v>872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F887">
            <v>873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F888">
            <v>874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F889">
            <v>875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F890">
            <v>876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F891">
            <v>877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F892">
            <v>878</v>
          </cell>
        </row>
        <row r="893">
          <cell r="F893">
            <v>879</v>
          </cell>
        </row>
        <row r="894">
          <cell r="F894">
            <v>880</v>
          </cell>
        </row>
        <row r="895">
          <cell r="F895">
            <v>881</v>
          </cell>
        </row>
        <row r="896">
          <cell r="F896">
            <v>882</v>
          </cell>
        </row>
        <row r="897">
          <cell r="F897">
            <v>883</v>
          </cell>
        </row>
        <row r="898">
          <cell r="F898">
            <v>884</v>
          </cell>
        </row>
        <row r="899">
          <cell r="F899">
            <v>885</v>
          </cell>
        </row>
        <row r="900">
          <cell r="F900">
            <v>886</v>
          </cell>
        </row>
        <row r="901">
          <cell r="F901">
            <v>887</v>
          </cell>
        </row>
        <row r="902">
          <cell r="F902">
            <v>888</v>
          </cell>
        </row>
        <row r="903">
          <cell r="F903">
            <v>889</v>
          </cell>
        </row>
        <row r="904">
          <cell r="F904">
            <v>890</v>
          </cell>
        </row>
        <row r="905">
          <cell r="F905">
            <v>891</v>
          </cell>
        </row>
        <row r="906">
          <cell r="F906">
            <v>892</v>
          </cell>
        </row>
        <row r="907">
          <cell r="F907">
            <v>893</v>
          </cell>
        </row>
        <row r="908">
          <cell r="F908">
            <v>894</v>
          </cell>
        </row>
        <row r="909">
          <cell r="F909">
            <v>895</v>
          </cell>
        </row>
        <row r="910">
          <cell r="F910">
            <v>896</v>
          </cell>
        </row>
        <row r="911">
          <cell r="F911">
            <v>897</v>
          </cell>
        </row>
        <row r="912">
          <cell r="F912">
            <v>898</v>
          </cell>
        </row>
        <row r="913">
          <cell r="F913">
            <v>899</v>
          </cell>
        </row>
        <row r="914">
          <cell r="F914">
            <v>900</v>
          </cell>
        </row>
        <row r="915">
          <cell r="F915">
            <v>901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F916">
            <v>902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F917">
            <v>903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F918">
            <v>904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F919">
            <v>905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F920">
            <v>906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F921">
            <v>907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F922">
            <v>908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F923">
            <v>909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F924">
            <v>910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F925">
            <v>911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F926">
            <v>912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F927">
            <v>913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F928">
            <v>914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F929">
            <v>915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F930">
            <v>916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F931">
            <v>917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F932">
            <v>918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F933">
            <v>919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F934">
            <v>920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F935">
            <v>921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F936">
            <v>922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F937">
            <v>923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F938">
            <v>924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F939">
            <v>925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F940">
            <v>926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F941">
            <v>927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F942">
            <v>928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</row>
        <row r="943">
          <cell r="F943">
            <v>929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</row>
        <row r="944">
          <cell r="F944">
            <v>930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F945">
            <v>931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F946">
            <v>932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F947">
            <v>933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F948">
            <v>934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F949">
            <v>935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F950">
            <v>936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F951">
            <v>937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F952">
            <v>938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F953">
            <v>939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F954">
            <v>940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F955">
            <v>941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F956">
            <v>942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F957">
            <v>943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F958">
            <v>944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F959">
            <v>945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F960">
            <v>946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F961">
            <v>947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F962">
            <v>948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F963">
            <v>949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F964">
            <v>950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F965">
            <v>951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F966">
            <v>952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F967">
            <v>953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F968">
            <v>954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F969">
            <v>955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F970">
            <v>956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F971">
            <v>957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F972">
            <v>958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F973">
            <v>959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F974">
            <v>960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F975">
            <v>961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F976">
            <v>962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F977">
            <v>963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F978">
            <v>964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F979">
            <v>965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F980">
            <v>966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F981">
            <v>967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F982">
            <v>968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F983">
            <v>969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F984">
            <v>970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F985">
            <v>971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F986">
            <v>972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F987">
            <v>973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F988">
            <v>974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F989">
            <v>975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F990">
            <v>976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F991">
            <v>977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F992">
            <v>978</v>
          </cell>
        </row>
        <row r="993">
          <cell r="F993">
            <v>979</v>
          </cell>
        </row>
        <row r="994">
          <cell r="F994">
            <v>980</v>
          </cell>
        </row>
        <row r="995">
          <cell r="F995">
            <v>981</v>
          </cell>
        </row>
        <row r="996">
          <cell r="F996">
            <v>982</v>
          </cell>
        </row>
        <row r="997">
          <cell r="F997">
            <v>983</v>
          </cell>
        </row>
        <row r="998">
          <cell r="F998">
            <v>984</v>
          </cell>
        </row>
        <row r="999">
          <cell r="F999">
            <v>985</v>
          </cell>
        </row>
        <row r="1000">
          <cell r="F1000">
            <v>986</v>
          </cell>
        </row>
        <row r="1001">
          <cell r="F1001">
            <v>987</v>
          </cell>
        </row>
        <row r="1002">
          <cell r="F1002">
            <v>988</v>
          </cell>
        </row>
        <row r="1003">
          <cell r="F1003">
            <v>989</v>
          </cell>
        </row>
        <row r="1004">
          <cell r="F1004">
            <v>990</v>
          </cell>
        </row>
        <row r="1005">
          <cell r="F1005">
            <v>991</v>
          </cell>
        </row>
        <row r="1006">
          <cell r="F1006">
            <v>992</v>
          </cell>
        </row>
        <row r="1007">
          <cell r="F1007">
            <v>993</v>
          </cell>
        </row>
        <row r="1008">
          <cell r="F1008">
            <v>994</v>
          </cell>
        </row>
        <row r="1009">
          <cell r="F1009">
            <v>995</v>
          </cell>
        </row>
        <row r="1010">
          <cell r="F1010">
            <v>996</v>
          </cell>
        </row>
        <row r="1011">
          <cell r="F1011">
            <v>997</v>
          </cell>
        </row>
        <row r="1012">
          <cell r="F1012">
            <v>998</v>
          </cell>
        </row>
        <row r="1013">
          <cell r="F1013">
            <v>999</v>
          </cell>
        </row>
        <row r="1014">
          <cell r="F1014">
            <v>1000</v>
          </cell>
        </row>
        <row r="1015">
          <cell r="F1015">
            <v>1001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F1016">
            <v>1002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F1017">
            <v>1003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F1018">
            <v>1004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F1019">
            <v>1005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F1020">
            <v>1006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F1021">
            <v>1007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F1022">
            <v>1008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F1023">
            <v>1009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F1024">
            <v>1010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F1025">
            <v>1011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F1026">
            <v>1012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F1027">
            <v>1013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F1028">
            <v>1014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F1029">
            <v>1015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F1030">
            <v>1016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F1031">
            <v>1017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F1032">
            <v>1018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F1033">
            <v>1019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F1034">
            <v>1020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F1035">
            <v>1021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F1036">
            <v>1022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F1037">
            <v>1023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F1038">
            <v>1024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F1039">
            <v>1025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F1040">
            <v>1026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F1041">
            <v>1027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F1042">
            <v>1028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F1043">
            <v>1029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F1044">
            <v>1030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F1045">
            <v>1031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F1046">
            <v>1032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F1047">
            <v>1033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F1048">
            <v>1034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F1049">
            <v>1035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F1050">
            <v>1036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F1051">
            <v>1037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F1052">
            <v>1038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F1053">
            <v>1039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F1054">
            <v>1040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F1055">
            <v>1041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F1056">
            <v>1042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F1057">
            <v>1043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F1058">
            <v>1044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F1059">
            <v>1045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F1060">
            <v>1046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F1061">
            <v>1047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F1062">
            <v>1048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F1063">
            <v>1049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F1064">
            <v>1050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F1065">
            <v>1051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F1066">
            <v>1052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F1067">
            <v>1053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F1068">
            <v>1054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F1069">
            <v>1055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F1070">
            <v>1056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F1071">
            <v>1057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F1072">
            <v>1058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F1073">
            <v>1059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F1074">
            <v>1060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F1075">
            <v>1061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F1076">
            <v>1062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F1077">
            <v>1063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F1078">
            <v>1064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F1079">
            <v>1065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F1080">
            <v>1066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F1081">
            <v>1067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F1082">
            <v>1068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F1083">
            <v>1069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F1084">
            <v>1070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F1085">
            <v>1071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F1086">
            <v>1072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F1087">
            <v>1073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F1088">
            <v>1074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F1089">
            <v>1075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F1090">
            <v>1076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F1091">
            <v>1077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s"/>
      <sheetName val="DNP - major funds"/>
      <sheetName val="SNA"/>
      <sheetName val="SACT"/>
      <sheetName val="govt bs"/>
      <sheetName val="bs rec"/>
      <sheetName val="govt is"/>
      <sheetName val="is rec"/>
      <sheetName val="combinedbta"/>
      <sheetName val="entbs"/>
      <sheetName val="entbs (2)"/>
      <sheetName val="entrev"/>
      <sheetName val="entcf"/>
      <sheetName val="DNP cf rec"/>
      <sheetName val="agency sna"/>
      <sheetName val="DNP agency chg"/>
      <sheetName val="nonmaj bs"/>
      <sheetName val="nonmaj is"/>
      <sheetName val="srbs"/>
      <sheetName val="srrev"/>
      <sheetName val="mada bta"/>
      <sheetName val="p&amp;r bta"/>
      <sheetName val="firedept bta"/>
      <sheetName val="cpbs"/>
      <sheetName val="cprev"/>
      <sheetName val="genbta"/>
      <sheetName val="debtbs"/>
      <sheetName val="debtrev"/>
      <sheetName val="sum fin rprt"/>
      <sheetName val="Bonds Payable"/>
      <sheetName val="DNP genbs"/>
      <sheetName val="SUMMARY OF NET ASSETS"/>
      <sheetName val="CHANGES IN NET ASSETS"/>
      <sheetName val="EXP &amp; PRO REV GRAPH"/>
      <sheetName val="GRAPHS"/>
      <sheetName val="REV B SOU GR"/>
      <sheetName val="Sheet2"/>
      <sheetName val="BUS REV BY SOURCE"/>
      <sheetName val="CAP ASSETS NET DEPREC"/>
      <sheetName val="OUTSTANDING DEBT"/>
      <sheetName val="TOC"/>
      <sheetName val="fund balance detail"/>
      <sheetName val="Fund Balance"/>
      <sheetName val="Fund balance graph"/>
      <sheetName val="Gen Fund Budget"/>
      <sheetName val="GEN Fund Rev"/>
      <sheetName val="GF REVENUE GRAPH"/>
      <sheetName val="GEN Fund Exp"/>
      <sheetName val="GF EXP GRAPH"/>
      <sheetName val="Spec Rev Funds"/>
      <sheetName val="Debt Service Funds"/>
      <sheetName val="Cap Proj Funds"/>
      <sheetName val="Abulance Fund"/>
      <sheetName val="Water Fund"/>
      <sheetName val="Wastewater Fund"/>
      <sheetName val="Electric Fund "/>
      <sheetName val="fire relief"/>
      <sheetName val="Electric Fund Graph"/>
      <sheetName val="Taxes &amp; Special Assessments"/>
      <sheetName val="RATIOS"/>
      <sheetName val="CURRENT RATIO"/>
      <sheetName val="DEBT TO ASSETS RATIO"/>
      <sheetName val="DEBT COVERAGE RATIO"/>
      <sheetName val="DEBT PER CAPITA"/>
      <sheetName val="TAXES PER CAITA"/>
      <sheetName val="EXPEND PER CAPITA"/>
      <sheetName val="CAPITAL % GRAPH - GOV"/>
      <sheetName val="CAPITAL % GRAPH - BuS"/>
      <sheetName val="GOVT CHAGES"/>
      <sheetName val="UNRESTRICTED NE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Bal Sheet"/>
      <sheetName val="Income Statement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Log-In"/>
      <sheetName val="History Log"/>
      <sheetName val="Growth Rate Assumptions"/>
      <sheetName val="GenCIP"/>
      <sheetName val="StreetCIP"/>
      <sheetName val="ParkImpCIP"/>
      <sheetName val="LakefrontCIP"/>
      <sheetName val="StormCIP"/>
      <sheetName val="WaterCIP"/>
      <sheetName val="SewerCIP"/>
      <sheetName val="CIP Cash Flows"/>
      <sheetName val="Equip 2010"/>
      <sheetName val="CIP Projects 2010"/>
      <sheetName val="CIP Projects 2011"/>
      <sheetName val="CIP Projects 2012"/>
      <sheetName val="CIP Projects 2013"/>
      <sheetName val="CIP Projects 2014"/>
      <sheetName val="Completed Projects"/>
      <sheetName val="FUND_TEMPLATE"/>
      <sheetName val="FORMULA_REPOSITORY"/>
      <sheetName val="Project_Category"/>
      <sheetName val="YEAR PROJECTS TEMPLATE"/>
      <sheetName val="Employee Update Log"/>
    </sheetNames>
    <sheetDataSet>
      <sheetData sheetId="0" refreshError="1"/>
      <sheetData sheetId="1" refreshError="1">
        <row r="18">
          <cell r="C18">
            <v>2010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Wayzata Fund List</v>
          </cell>
        </row>
        <row r="4">
          <cell r="A4" t="str">
            <v>General</v>
          </cell>
        </row>
        <row r="5">
          <cell r="A5" t="str">
            <v>Streets</v>
          </cell>
        </row>
        <row r="6">
          <cell r="A6" t="str">
            <v>Parks and Trails Improvement</v>
          </cell>
        </row>
        <row r="7">
          <cell r="A7" t="str">
            <v>Lakefront Improvement</v>
          </cell>
        </row>
        <row r="8">
          <cell r="A8" t="str">
            <v>Stormwater Improvement</v>
          </cell>
        </row>
        <row r="9">
          <cell r="A9" t="str">
            <v>Water Improvement</v>
          </cell>
        </row>
        <row r="10">
          <cell r="A10" t="str">
            <v>Sewer Improvement</v>
          </cell>
        </row>
      </sheetData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s"/>
      <sheetName val="DNP maj fd det"/>
      <sheetName val="S NA"/>
      <sheetName val="S ACT"/>
      <sheetName val="bs"/>
      <sheetName val="BS rec"/>
      <sheetName val="rev"/>
      <sheetName val="Rev Rec"/>
      <sheetName val="bta"/>
      <sheetName val="ent sna"/>
      <sheetName val="entrev"/>
      <sheetName val="entcf"/>
      <sheetName val=" dnp - cfwrk"/>
      <sheetName val="agency"/>
      <sheetName val="nmaj bs"/>
      <sheetName val="nmaj rev"/>
      <sheetName val="srbs"/>
      <sheetName val="srrev"/>
      <sheetName val="cpbs"/>
      <sheetName val="cprev"/>
      <sheetName val="dnp genbs"/>
      <sheetName val="genbta"/>
      <sheetName val="dsbs"/>
      <sheetName val="dsrev"/>
      <sheetName val="sum rep"/>
      <sheetName val="MD&amp;A info"/>
      <sheetName val="MD&amp;A graphs"/>
      <sheetName val="TOC"/>
      <sheetName val="city classification"/>
      <sheetName val="Fund Balance"/>
      <sheetName val="Fund Balance Graph"/>
      <sheetName val="rev vs exp"/>
      <sheetName val="GEN Fund Rev"/>
      <sheetName val="GEN Fund Rev Graph"/>
      <sheetName val="GEN Fund Exp"/>
      <sheetName val="GEN Fund Exp Graph"/>
      <sheetName val="Spec Rev Funds"/>
      <sheetName val="Debt Service Funds"/>
      <sheetName val="non-enterprise"/>
      <sheetName val="Cap Proj Funds"/>
      <sheetName val="WATER"/>
      <sheetName val="sewer"/>
      <sheetName val="LIQUOR STORE"/>
      <sheetName val="Future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7">
          <cell r="AS57">
            <v>859933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Log-In"/>
      <sheetName val="History Log"/>
      <sheetName val="Growth Rate Assumptions"/>
      <sheetName val="GenCIP"/>
      <sheetName val="StreetCIP"/>
      <sheetName val="ParkImpCIP"/>
      <sheetName val="LakefrontCIP"/>
      <sheetName val="StormCIP"/>
      <sheetName val="WaterCIP"/>
      <sheetName val="SewerCIP"/>
      <sheetName val="CIP Cash Flows"/>
      <sheetName val="10 Yr Projections"/>
      <sheetName val="Spending Plan"/>
      <sheetName val="CIP Projects 2012"/>
      <sheetName val="CIP Projects 2013"/>
      <sheetName val="CIP Projects 2014"/>
      <sheetName val="CIP Projects 2015"/>
      <sheetName val="CIP Projects 2016"/>
      <sheetName val="CIP Projects 2017"/>
      <sheetName val="CIP Projects 2018"/>
      <sheetName val="CIP Projects 2019"/>
      <sheetName val="CIP Projects 2020"/>
      <sheetName val="Completed Projects"/>
      <sheetName val="FUND_TEMPLATE"/>
      <sheetName val="FORMULA_REPOSITORY"/>
      <sheetName val="Project_Category"/>
      <sheetName val="YEAR PROJECTS TEMPLATE"/>
      <sheetName val="Employee Update Log"/>
    </sheetNames>
    <sheetDataSet>
      <sheetData sheetId="0" refreshError="1"/>
      <sheetData sheetId="1">
        <row r="10">
          <cell r="B10">
            <v>2</v>
          </cell>
        </row>
      </sheetData>
      <sheetData sheetId="2" refreshError="1"/>
      <sheetData sheetId="3">
        <row r="4">
          <cell r="C4">
            <v>3</v>
          </cell>
        </row>
        <row r="21">
          <cell r="D21">
            <v>2013</v>
          </cell>
          <cell r="E21">
            <v>2014</v>
          </cell>
          <cell r="F21">
            <v>2015</v>
          </cell>
          <cell r="G21">
            <v>2016</v>
          </cell>
          <cell r="H21">
            <v>2017</v>
          </cell>
          <cell r="I21">
            <v>2018</v>
          </cell>
          <cell r="J21">
            <v>2019</v>
          </cell>
          <cell r="K21">
            <v>2020</v>
          </cell>
          <cell r="L21">
            <v>2021</v>
          </cell>
          <cell r="M21">
            <v>2022</v>
          </cell>
          <cell r="N21">
            <v>2023</v>
          </cell>
          <cell r="O21">
            <v>2024</v>
          </cell>
          <cell r="P21">
            <v>2025</v>
          </cell>
          <cell r="Q21">
            <v>2026</v>
          </cell>
          <cell r="R21">
            <v>2027</v>
          </cell>
          <cell r="S21">
            <v>2028</v>
          </cell>
          <cell r="T21">
            <v>2029</v>
          </cell>
          <cell r="U21">
            <v>2030</v>
          </cell>
          <cell r="V21">
            <v>2031</v>
          </cell>
          <cell r="W21">
            <v>2032</v>
          </cell>
        </row>
      </sheetData>
      <sheetData sheetId="4">
        <row r="164">
          <cell r="EU16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J2">
            <v>2011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Sewer Improvement</v>
          </cell>
          <cell r="D1" t="str">
            <v>CAPITAL IMPROVEMENTS</v>
          </cell>
          <cell r="E1" t="str">
            <v>Bovey Rd Sewer Lining (3,000 Feet)</v>
          </cell>
          <cell r="H1">
            <v>-2</v>
          </cell>
          <cell r="J1" t="str">
            <v>Streets</v>
          </cell>
        </row>
        <row r="2">
          <cell r="D2">
            <v>1</v>
          </cell>
        </row>
        <row r="4">
          <cell r="B4" t="str">
            <v>GenCIP</v>
          </cell>
          <cell r="D4" t="str">
            <v>CAPITAL IMPROVEMENTS</v>
          </cell>
          <cell r="E4" t="str">
            <v>RELINE SANITARY SEWER N OF 328 BROADWAY AVE N  PROP.</v>
          </cell>
          <cell r="H4" t="str">
            <v>Exact Dollar</v>
          </cell>
          <cell r="I4">
            <v>0</v>
          </cell>
        </row>
        <row r="5">
          <cell r="B5" t="str">
            <v>StreetCIP</v>
          </cell>
          <cell r="D5" t="str">
            <v>UNALLOCATED EXPENDITURES</v>
          </cell>
          <cell r="E5" t="str">
            <v>REPAIR/UPGRADE OF SEWER LINES-2012</v>
          </cell>
          <cell r="H5" t="str">
            <v>Nearest Ten Dollars</v>
          </cell>
          <cell r="I5">
            <v>-1</v>
          </cell>
        </row>
        <row r="6">
          <cell r="B6" t="str">
            <v>ParkImpCIP</v>
          </cell>
          <cell r="D6" t="str">
            <v>SEWER LINING</v>
          </cell>
          <cell r="E6" t="str">
            <v>Repair/Upgrade S.Lines 2008-2009 Holdridge Area, etc. (33,000 Budgeted for 2012)</v>
          </cell>
          <cell r="H6" t="str">
            <v>Nearest Hundred Dollars</v>
          </cell>
          <cell r="I6">
            <v>-2</v>
          </cell>
        </row>
        <row r="7">
          <cell r="B7" t="str">
            <v>LakefrontCIP</v>
          </cell>
          <cell r="E7" t="str">
            <v>Sewer Rate Study</v>
          </cell>
          <cell r="H7" t="str">
            <v>Nearest Thousand Dollars</v>
          </cell>
          <cell r="I7">
            <v>-3</v>
          </cell>
        </row>
        <row r="8">
          <cell r="B8" t="str">
            <v>StormCIP</v>
          </cell>
          <cell r="E8" t="str">
            <v>UPGRADE #2 LIFTSTATION-GLEASON LK RD (May have to upgrade due to failing wall)</v>
          </cell>
        </row>
        <row r="9">
          <cell r="B9" t="str">
            <v>WaterCIP</v>
          </cell>
          <cell r="E9" t="str">
            <v>UPGRADE #8 LIFTSTATION-MARGARET CIR (turn into submersible lift station)</v>
          </cell>
        </row>
        <row r="10">
          <cell r="B10" t="str">
            <v>SewerCIP</v>
          </cell>
          <cell r="E10" t="str">
            <v>INSTALL TELEMETERY MODEMS; LIFT STATIONS: 19 &amp; 20</v>
          </cell>
        </row>
        <row r="11">
          <cell r="E11" t="str">
            <v>Lift Station 7 Forcemain Replacement (partial)</v>
          </cell>
        </row>
        <row r="12">
          <cell r="E12" t="str">
            <v>REPAIR/UPGRADE OF SEWER LINES-2013 (including yearly Root Treatment)</v>
          </cell>
        </row>
        <row r="13">
          <cell r="E13" t="str">
            <v>UPGRADE #11 LIFTSTATION-RAMSEY RD</v>
          </cell>
        </row>
        <row r="14">
          <cell r="E14" t="str">
            <v>Bovey Rd Sewer Lining (3,000 Feet)</v>
          </cell>
        </row>
        <row r="15">
          <cell r="E15" t="str">
            <v>INSTALL TELEMETERY MODEMS; LIFT STATIONS: 1, 9, 14, &amp; 16</v>
          </cell>
        </row>
        <row r="16">
          <cell r="E16" t="str">
            <v>REPAIR/UPGRADE OF SEWER LINES-2014</v>
          </cell>
        </row>
        <row r="17">
          <cell r="E17" t="str">
            <v>UPGRADE #12 LIFTSTATION-HARRINGTON RD</v>
          </cell>
        </row>
        <row r="18">
          <cell r="E18" t="str">
            <v>UPGRADE #14 LIFTSTATION-BIRCH BEND</v>
          </cell>
        </row>
        <row r="19">
          <cell r="E19" t="str">
            <v>UPGRADE #9 LIFTSTATION-BUSHAWAY RD</v>
          </cell>
        </row>
        <row r="20">
          <cell r="E20" t="str">
            <v>INFLOW &amp; INFILTRATION INVESTIGATION - PHASE 1 (East Side of City)</v>
          </cell>
        </row>
        <row r="21">
          <cell r="E21" t="str">
            <v>REPAIR/UPGRADE SEWER LINES BY 2015</v>
          </cell>
        </row>
        <row r="22">
          <cell r="E22" t="str">
            <v>UPGRADE #5 LIFTSTATION-GROVE LA (BEACH)</v>
          </cell>
        </row>
        <row r="23">
          <cell r="E23" t="str">
            <v>REPAIR/UPGRADE SEWER LINES BY 2016</v>
          </cell>
        </row>
        <row r="24">
          <cell r="E24" t="str">
            <v>UPGRADE #19 LIFTSTATION-LAKE ST W</v>
          </cell>
        </row>
        <row r="25">
          <cell r="E25" t="str">
            <v>UPGRADE #1 LIFTSTATION-SHADY LANE AREA</v>
          </cell>
        </row>
        <row r="26">
          <cell r="E26" t="str">
            <v>UPGRADE #7 LIFTSTATION-WAYZATA COUNTRY CLUB DRIVEWAY</v>
          </cell>
        </row>
        <row r="27">
          <cell r="E27" t="str">
            <v>UPGRADE #10 LIFTSTATION-PILLSBURY ADDITION</v>
          </cell>
        </row>
        <row r="28">
          <cell r="E28" t="str">
            <v>UPGRADE #24 LIFTSTATION-MILL ST</v>
          </cell>
        </row>
        <row r="29">
          <cell r="E29" t="str">
            <v>UPGRADE #3 LIFT STATION-GLEASON LK RD</v>
          </cell>
        </row>
        <row r="30">
          <cell r="E30" t="str">
            <v>UPGRADE #6 LIFTSTATION-PEAVEY BRIDGE</v>
          </cell>
        </row>
        <row r="31">
          <cell r="E31" t="str">
            <v>UPGRADE #15 LIFTSTATION-NORTH OF BOVEY RD ON FIRE LANE</v>
          </cell>
        </row>
        <row r="32">
          <cell r="E32" t="str">
            <v>UPGRADE #16 LIFTSTATION-FAR HILL RD</v>
          </cell>
        </row>
        <row r="33">
          <cell r="E33" t="str">
            <v>UPGRADE #17 LIFTSTATION-WEST OF HARRINGTON RD</v>
          </cell>
        </row>
        <row r="34">
          <cell r="E34" t="str">
            <v>Install Sanitary Sewer-HILLSIDE DRIVE</v>
          </cell>
        </row>
        <row r="35">
          <cell r="E35" t="str">
            <v>UPGRADE #20 LIFTSTATION-PUBLIC WORKS FACILITY</v>
          </cell>
        </row>
        <row r="36">
          <cell r="E36" t="str">
            <v>UPGRADE #13 LIFTSTATION - RENO ST</v>
          </cell>
        </row>
        <row r="37">
          <cell r="E37" t="str">
            <v>UPGRADE #18 LIFTSTATION-REDEEMER CHURCH</v>
          </cell>
        </row>
        <row r="38">
          <cell r="E38" t="str">
            <v>UPGRADE #21 LIFTSTATION-SOUTH FRONTAGE RD EAST OF HOLD. TERRACE</v>
          </cell>
        </row>
        <row r="39">
          <cell r="E39" t="str">
            <v>UPGRADE #22 LIFTSTATION-Locust Hills</v>
          </cell>
        </row>
        <row r="40">
          <cell r="E40" t="str">
            <v>UPGRADE #23 LIFTSTATION-Locust Hills @ South End</v>
          </cell>
        </row>
        <row r="41">
          <cell r="E41" t="str">
            <v>UPGRADE #25 LIFTSTATION-Enchanted Woods</v>
          </cell>
        </row>
      </sheetData>
      <sheetData sheetId="27" refreshError="1"/>
      <sheetData sheetId="28">
        <row r="1">
          <cell r="A1">
            <v>951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d Calculations"/>
      <sheetName val="Instructions"/>
      <sheetName val="Edits"/>
      <sheetName val="Inputs"/>
      <sheetName val="Comp04"/>
      <sheetName val="Comp05"/>
      <sheetName val="TranSpar"/>
      <sheetName val="Refer"/>
      <sheetName val="Outputs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 Year 2003-2004 Budget"/>
      <sheetName val="Revenue Calculations"/>
      <sheetName val="Food Service Budget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s"/>
      <sheetName val="mjr test"/>
      <sheetName val="S NA"/>
      <sheetName val="S ACT"/>
      <sheetName val="bs"/>
      <sheetName val="bs rec"/>
      <sheetName val="rev"/>
      <sheetName val="rev rec"/>
      <sheetName val="bta"/>
      <sheetName val="ent NA"/>
      <sheetName val="entrev"/>
      <sheetName val="entcf"/>
      <sheetName val="dnp cf wkst"/>
      <sheetName val="nm bs"/>
      <sheetName val="nm rev"/>
      <sheetName val="nm sr bs"/>
      <sheetName val="nm sr rev"/>
      <sheetName val="dnp genbs"/>
      <sheetName val="genbta"/>
      <sheetName val="DNP MD&amp;A info"/>
      <sheetName val="DNP MD&amp;A graphs"/>
      <sheetName val="Fund Balance"/>
      <sheetName val="Fund Balance Graph"/>
      <sheetName val="gen b to a table"/>
      <sheetName val="GEN Fund Rev"/>
      <sheetName val="GEN Fund Rev Graph"/>
      <sheetName val="GEN Fund Exp"/>
      <sheetName val="GEN Fund Exp Graph"/>
      <sheetName val="Spec Rev Funds"/>
      <sheetName val="CAPITAL PROJECTS"/>
      <sheetName val="sewer &amp; water"/>
      <sheetName val="sewer &amp; water graph"/>
      <sheetName val="electric"/>
      <sheetName val="electric graph"/>
      <sheetName val="eda"/>
      <sheetName val="eda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"/>
      <sheetName val="DNP-major fund"/>
      <sheetName val="SNA"/>
      <sheetName val="SACT"/>
      <sheetName val="govt bs"/>
      <sheetName val="bs rec"/>
      <sheetName val="govt is"/>
      <sheetName val="is rec"/>
      <sheetName val="bud-act"/>
      <sheetName val="entbs"/>
      <sheetName val="entrvex"/>
      <sheetName val="entcf"/>
      <sheetName val="DNP entcfwksht"/>
      <sheetName val="DNP-direct cashflow"/>
      <sheetName val="dnp stormwtrrev"/>
      <sheetName val="dnp transrev"/>
      <sheetName val="nonmaj bs"/>
      <sheetName val="nonmaj revexp"/>
      <sheetName val="spbs"/>
      <sheetName val="sprvex"/>
      <sheetName val="capbs"/>
      <sheetName val="caprvex"/>
      <sheetName val=" genrvex"/>
      <sheetName val="debtbs"/>
      <sheetName val="debtrvex"/>
      <sheetName val="utilrev"/>
      <sheetName val="DNP genbs"/>
      <sheetName val="sch of indebt"/>
      <sheetName val="bonds pay"/>
      <sheetName val="debt svc"/>
      <sheetName val="tax levies"/>
      <sheetName val="key fin ind"/>
      <sheetName val="DNP-Fid net asset"/>
      <sheetName val="DNP-Fid chg in net asset"/>
      <sheetName val="mda SUMMARY OF NET ASSETS"/>
      <sheetName val="CHANGES IN NET ASSETS"/>
      <sheetName val="GRAPHS"/>
      <sheetName val="GOVT EXP BY PROGRAM GRAPH"/>
      <sheetName val="REVENUE BY SOURCE GRAPH"/>
      <sheetName val="CAP ASSETS NET DEPREC"/>
      <sheetName val="OUTSTANDING DEBT"/>
    </sheetNames>
    <sheetDataSet>
      <sheetData sheetId="0"/>
      <sheetData sheetId="1"/>
      <sheetData sheetId="2"/>
      <sheetData sheetId="3" refreshError="1">
        <row r="11">
          <cell r="B11" t="str">
            <v>General government</v>
          </cell>
        </row>
        <row r="12">
          <cell r="B12" t="str">
            <v>Public safety</v>
          </cell>
        </row>
        <row r="13">
          <cell r="B13" t="str">
            <v>Public works</v>
          </cell>
        </row>
        <row r="14">
          <cell r="B14" t="str">
            <v>Health, warfare and sanitation</v>
          </cell>
        </row>
        <row r="15">
          <cell r="B15" t="str">
            <v>Culture and recreation</v>
          </cell>
        </row>
        <row r="16">
          <cell r="B16" t="str">
            <v>Economic development</v>
          </cell>
        </row>
        <row r="17">
          <cell r="B17" t="str">
            <v>Interest on long-term debt</v>
          </cell>
        </row>
        <row r="39">
          <cell r="O39">
            <v>17378</v>
          </cell>
        </row>
        <row r="42">
          <cell r="O42">
            <v>1728795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rgbClr val="393E43"/>
      </a:dk1>
      <a:lt1>
        <a:srgbClr val="FFFFFF"/>
      </a:lt1>
      <a:dk2>
        <a:srgbClr val="4A4F54"/>
      </a:dk2>
      <a:lt2>
        <a:srgbClr val="E7E6E6"/>
      </a:lt2>
      <a:accent1>
        <a:srgbClr val="F3EFE3"/>
      </a:accent1>
      <a:accent2>
        <a:srgbClr val="FF6F48"/>
      </a:accent2>
      <a:accent3>
        <a:srgbClr val="FFC628"/>
      </a:accent3>
      <a:accent4>
        <a:srgbClr val="BADF93"/>
      </a:accent4>
      <a:accent5>
        <a:srgbClr val="194923"/>
      </a:accent5>
      <a:accent6>
        <a:srgbClr val="A2E2E3"/>
      </a:accent6>
      <a:hlink>
        <a:srgbClr val="FF6F48"/>
      </a:hlink>
      <a:folHlink>
        <a:srgbClr val="FFC62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D4EF-8D11-4509-AA70-C98FC421130D}">
  <sheetPr>
    <tabColor theme="5"/>
  </sheetPr>
  <dimension ref="A1:A17"/>
  <sheetViews>
    <sheetView tabSelected="1" workbookViewId="0">
      <selection activeCell="C7" sqref="C7"/>
    </sheetView>
  </sheetViews>
  <sheetFormatPr defaultColWidth="8.85546875" defaultRowHeight="14.25" x14ac:dyDescent="0.2"/>
  <cols>
    <col min="1" max="1" width="54.28515625" style="37" bestFit="1" customWidth="1"/>
    <col min="2" max="16384" width="8.85546875" style="37"/>
  </cols>
  <sheetData>
    <row r="1" spans="1:1" ht="27" x14ac:dyDescent="0.35">
      <c r="A1" s="39" t="s">
        <v>841</v>
      </c>
    </row>
    <row r="4" spans="1:1" ht="15" x14ac:dyDescent="0.25">
      <c r="A4" s="40" t="s">
        <v>842</v>
      </c>
    </row>
    <row r="5" spans="1:1" x14ac:dyDescent="0.2">
      <c r="A5" s="37" t="s">
        <v>858</v>
      </c>
    </row>
    <row r="6" spans="1:1" x14ac:dyDescent="0.2">
      <c r="A6" s="37" t="s">
        <v>852</v>
      </c>
    </row>
    <row r="7" spans="1:1" x14ac:dyDescent="0.2">
      <c r="A7" s="37" t="s">
        <v>845</v>
      </c>
    </row>
    <row r="8" spans="1:1" x14ac:dyDescent="0.2">
      <c r="A8" s="37" t="s">
        <v>846</v>
      </c>
    </row>
    <row r="9" spans="1:1" x14ac:dyDescent="0.2">
      <c r="A9" s="37" t="s">
        <v>847</v>
      </c>
    </row>
    <row r="10" spans="1:1" x14ac:dyDescent="0.2">
      <c r="A10" s="37" t="s">
        <v>849</v>
      </c>
    </row>
    <row r="11" spans="1:1" x14ac:dyDescent="0.2">
      <c r="A11" s="37" t="s">
        <v>850</v>
      </c>
    </row>
    <row r="14" spans="1:1" ht="15" x14ac:dyDescent="0.25">
      <c r="A14" s="40" t="s">
        <v>851</v>
      </c>
    </row>
    <row r="15" spans="1:1" x14ac:dyDescent="0.2">
      <c r="A15" s="37" t="s">
        <v>843</v>
      </c>
    </row>
    <row r="16" spans="1:1" x14ac:dyDescent="0.2">
      <c r="A16" s="37" t="s">
        <v>844</v>
      </c>
    </row>
    <row r="17" spans="1:1" x14ac:dyDescent="0.2">
      <c r="A17" s="37" t="s">
        <v>848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7D26-456E-480F-9A21-C0E72E37D080}">
  <sheetPr>
    <tabColor theme="5" tint="0.39997558519241921"/>
  </sheetPr>
  <dimension ref="A1:L19"/>
  <sheetViews>
    <sheetView showGridLines="0" zoomScaleNormal="100" workbookViewId="0">
      <selection activeCell="A10" sqref="A10"/>
    </sheetView>
  </sheetViews>
  <sheetFormatPr defaultColWidth="9.140625" defaultRowHeight="15" x14ac:dyDescent="0.2"/>
  <cols>
    <col min="1" max="1" width="32.28515625" style="43" customWidth="1"/>
    <col min="2" max="2" width="13.5703125" style="43" customWidth="1"/>
    <col min="3" max="6" width="12.7109375" style="43" customWidth="1"/>
    <col min="7" max="7" width="10.28515625" style="43" bestFit="1" customWidth="1"/>
    <col min="8" max="8" width="67.85546875" style="43" hidden="1" customWidth="1"/>
    <col min="9" max="9" width="11.85546875" style="43" hidden="1" customWidth="1"/>
    <col min="10" max="10" width="34.5703125" style="43" hidden="1" customWidth="1"/>
    <col min="11" max="12" width="0" style="43" hidden="1" customWidth="1"/>
    <col min="13" max="16384" width="9.140625" style="43"/>
  </cols>
  <sheetData>
    <row r="1" spans="1:12" ht="38.25" x14ac:dyDescent="0.2">
      <c r="A1" s="41"/>
      <c r="B1" s="42" t="s">
        <v>854</v>
      </c>
      <c r="C1" s="42" t="s">
        <v>855</v>
      </c>
      <c r="D1" s="42" t="s">
        <v>856</v>
      </c>
      <c r="E1" s="42" t="s">
        <v>857</v>
      </c>
      <c r="F1" s="42" t="s">
        <v>9</v>
      </c>
      <c r="H1" s="44" t="s">
        <v>435</v>
      </c>
      <c r="I1" s="45">
        <v>1760625</v>
      </c>
      <c r="J1" s="46"/>
      <c r="K1" s="46"/>
      <c r="L1" s="46"/>
    </row>
    <row r="2" spans="1:12" ht="12.75" customHeight="1" x14ac:dyDescent="0.2">
      <c r="A2" s="47"/>
      <c r="B2" s="41"/>
      <c r="C2" s="41"/>
      <c r="D2" s="41"/>
      <c r="E2" s="41"/>
      <c r="F2" s="41"/>
      <c r="H2" s="48" t="s">
        <v>436</v>
      </c>
      <c r="I2" s="49" t="e">
        <f>-0.55*#REF!</f>
        <v>#REF!</v>
      </c>
      <c r="J2" s="46"/>
      <c r="K2" s="46"/>
      <c r="L2" s="46"/>
    </row>
    <row r="3" spans="1:12" ht="12.75" customHeight="1" x14ac:dyDescent="0.2">
      <c r="A3" s="50" t="s">
        <v>7</v>
      </c>
      <c r="B3" s="51">
        <f>Budget!G3</f>
        <v>365450</v>
      </c>
      <c r="C3" s="52">
        <f>Budget!H3</f>
        <v>0</v>
      </c>
      <c r="D3" s="51">
        <f>+C3-B3</f>
        <v>-365450</v>
      </c>
      <c r="E3" s="53">
        <f>IFERROR(IF(D3=0,"0%",D3/B3),"100.00%")</f>
        <v>-1</v>
      </c>
      <c r="F3" s="54">
        <v>101</v>
      </c>
      <c r="H3" s="48" t="s">
        <v>437</v>
      </c>
      <c r="I3" s="55" t="e">
        <f>-#REF!</f>
        <v>#REF!</v>
      </c>
      <c r="J3" s="46"/>
      <c r="K3" s="46"/>
      <c r="L3" s="46"/>
    </row>
    <row r="4" spans="1:12" ht="12.75" customHeight="1" x14ac:dyDescent="0.2">
      <c r="A4" s="50" t="s">
        <v>15</v>
      </c>
      <c r="B4" s="56"/>
      <c r="C4" s="56" t="s">
        <v>439</v>
      </c>
      <c r="D4" s="56"/>
      <c r="E4" s="53"/>
      <c r="F4" s="54"/>
      <c r="H4" s="44"/>
      <c r="I4" s="45" t="e">
        <f>SUM(I1:I3)</f>
        <v>#REF!</v>
      </c>
      <c r="J4" s="57" t="s">
        <v>14</v>
      </c>
      <c r="K4" s="46"/>
      <c r="L4" s="46"/>
    </row>
    <row r="5" spans="1:12" ht="12.75" customHeight="1" x14ac:dyDescent="0.2">
      <c r="A5" s="58" t="s">
        <v>13</v>
      </c>
      <c r="B5" s="56">
        <v>13000</v>
      </c>
      <c r="C5" s="59">
        <v>0</v>
      </c>
      <c r="D5" s="56">
        <f t="shared" ref="D5" si="0">+C5-B5</f>
        <v>-13000</v>
      </c>
      <c r="E5" s="53">
        <f>IFERROR(IF(D5=0,"0%",D5/B5),"100.00%")</f>
        <v>-1</v>
      </c>
      <c r="F5" s="54">
        <v>405</v>
      </c>
    </row>
    <row r="6" spans="1:12" ht="12.75" customHeight="1" x14ac:dyDescent="0.2">
      <c r="A6" s="50" t="s">
        <v>3</v>
      </c>
      <c r="B6" s="56"/>
      <c r="C6" s="56" t="s">
        <v>439</v>
      </c>
      <c r="D6" s="56"/>
      <c r="E6" s="53"/>
      <c r="F6" s="54"/>
    </row>
    <row r="7" spans="1:12" ht="12.75" customHeight="1" x14ac:dyDescent="0.2">
      <c r="A7" s="58" t="s">
        <v>840</v>
      </c>
      <c r="B7" s="56">
        <v>85000</v>
      </c>
      <c r="C7" s="59">
        <v>0</v>
      </c>
      <c r="D7" s="56">
        <f>+C7-B7</f>
        <v>-85000</v>
      </c>
      <c r="E7" s="53">
        <f>IFERROR(IF(D7=0,"0%",D7/B7),"100.00%")</f>
        <v>-1</v>
      </c>
      <c r="F7" s="54">
        <v>301</v>
      </c>
    </row>
    <row r="8" spans="1:12" ht="12.75" customHeight="1" x14ac:dyDescent="0.2">
      <c r="A8" s="58" t="s">
        <v>859</v>
      </c>
      <c r="B8" s="56">
        <v>0</v>
      </c>
      <c r="C8" s="59">
        <v>0</v>
      </c>
      <c r="D8" s="56">
        <f>+C8-B8</f>
        <v>0</v>
      </c>
      <c r="E8" s="53" t="str">
        <f>IFERROR(IF(D8=0,"0%",D8/B8),"100.00%")</f>
        <v>0%</v>
      </c>
      <c r="F8" s="54">
        <v>308</v>
      </c>
    </row>
    <row r="9" spans="1:12" ht="12.75" hidden="1" customHeight="1" x14ac:dyDescent="0.2">
      <c r="A9" s="58" t="s">
        <v>440</v>
      </c>
      <c r="B9" s="60">
        <v>0</v>
      </c>
      <c r="C9" s="56">
        <v>0</v>
      </c>
      <c r="D9" s="56">
        <f>+C9-B9</f>
        <v>0</v>
      </c>
      <c r="E9" s="53" t="str">
        <f>IFERROR(IF(D9=0,"0%",D9/B9),"100.00%")</f>
        <v>0%</v>
      </c>
      <c r="F9" s="54">
        <v>306</v>
      </c>
    </row>
    <row r="10" spans="1:12" ht="12.75" customHeight="1" x14ac:dyDescent="0.2">
      <c r="A10" s="47"/>
      <c r="B10" s="61"/>
      <c r="C10" s="61"/>
      <c r="D10" s="61"/>
      <c r="E10" s="61"/>
      <c r="F10" s="62"/>
    </row>
    <row r="11" spans="1:12" ht="12.75" customHeight="1" thickBot="1" x14ac:dyDescent="0.25">
      <c r="A11" s="63" t="s">
        <v>8</v>
      </c>
      <c r="B11" s="64">
        <f>SUM(B3:B9)</f>
        <v>463450</v>
      </c>
      <c r="C11" s="64">
        <f>SUM(C3:C9)</f>
        <v>0</v>
      </c>
      <c r="D11" s="64">
        <f>SUM(D3:D9)</f>
        <v>-463450</v>
      </c>
      <c r="E11" s="65">
        <f>+D11/B11</f>
        <v>-1</v>
      </c>
      <c r="F11" s="66"/>
    </row>
    <row r="12" spans="1:12" ht="12.75" customHeight="1" thickTop="1" x14ac:dyDescent="0.2">
      <c r="A12" s="67"/>
    </row>
    <row r="13" spans="1:12" x14ac:dyDescent="0.2">
      <c r="A13" s="58"/>
      <c r="B13" s="51"/>
    </row>
    <row r="14" spans="1:12" x14ac:dyDescent="0.2">
      <c r="A14" s="58"/>
      <c r="B14" s="51"/>
    </row>
    <row r="15" spans="1:12" x14ac:dyDescent="0.2">
      <c r="A15" s="58"/>
      <c r="B15" s="51"/>
    </row>
    <row r="16" spans="1:12" x14ac:dyDescent="0.2">
      <c r="A16" s="58"/>
      <c r="B16" s="51"/>
    </row>
    <row r="17" spans="1:1" x14ac:dyDescent="0.2">
      <c r="A17" s="58"/>
    </row>
    <row r="18" spans="1:1" x14ac:dyDescent="0.2">
      <c r="A18" s="58"/>
    </row>
    <row r="19" spans="1:1" x14ac:dyDescent="0.2">
      <c r="A19" s="58"/>
    </row>
  </sheetData>
  <printOptions horizontalCentered="1"/>
  <pageMargins left="0.7" right="0.7" top="0.75" bottom="0.75" header="0.3" footer="0.3"/>
  <pageSetup scale="76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7109-CB3B-4370-B314-F21ACFB866B6}">
  <dimension ref="A1:K56"/>
  <sheetViews>
    <sheetView workbookViewId="0">
      <selection activeCell="I22" sqref="I22"/>
    </sheetView>
  </sheetViews>
  <sheetFormatPr defaultRowHeight="15" x14ac:dyDescent="0.25"/>
  <cols>
    <col min="1" max="1" width="14.140625" customWidth="1"/>
    <col min="2" max="2" width="13.5703125" customWidth="1"/>
    <col min="3" max="3" width="30.5703125" customWidth="1"/>
    <col min="4" max="8" width="14" customWidth="1"/>
    <col min="9" max="9" width="16.140625" bestFit="1" customWidth="1"/>
    <col min="10" max="10" width="26" style="4" customWidth="1"/>
    <col min="11" max="11" width="24.28515625" customWidth="1"/>
    <col min="253" max="253" width="13.5703125" customWidth="1"/>
    <col min="254" max="254" width="30.5703125" customWidth="1"/>
    <col min="255" max="259" width="14" customWidth="1"/>
    <col min="260" max="260" width="16.140625" bestFit="1" customWidth="1"/>
    <col min="261" max="261" width="14" customWidth="1"/>
    <col min="262" max="262" width="26" customWidth="1"/>
    <col min="263" max="263" width="24.28515625" customWidth="1"/>
    <col min="264" max="264" width="6.140625" customWidth="1"/>
    <col min="265" max="265" width="26.7109375" customWidth="1"/>
    <col min="266" max="266" width="25" customWidth="1"/>
    <col min="267" max="267" width="14.28515625" customWidth="1"/>
    <col min="509" max="509" width="13.5703125" customWidth="1"/>
    <col min="510" max="510" width="30.5703125" customWidth="1"/>
    <col min="511" max="515" width="14" customWidth="1"/>
    <col min="516" max="516" width="16.140625" bestFit="1" customWidth="1"/>
    <col min="517" max="517" width="14" customWidth="1"/>
    <col min="518" max="518" width="26" customWidth="1"/>
    <col min="519" max="519" width="24.28515625" customWidth="1"/>
    <col min="520" max="520" width="6.140625" customWidth="1"/>
    <col min="521" max="521" width="26.7109375" customWidth="1"/>
    <col min="522" max="522" width="25" customWidth="1"/>
    <col min="523" max="523" width="14.28515625" customWidth="1"/>
    <col min="765" max="765" width="13.5703125" customWidth="1"/>
    <col min="766" max="766" width="30.5703125" customWidth="1"/>
    <col min="767" max="771" width="14" customWidth="1"/>
    <col min="772" max="772" width="16.140625" bestFit="1" customWidth="1"/>
    <col min="773" max="773" width="14" customWidth="1"/>
    <col min="774" max="774" width="26" customWidth="1"/>
    <col min="775" max="775" width="24.28515625" customWidth="1"/>
    <col min="776" max="776" width="6.140625" customWidth="1"/>
    <col min="777" max="777" width="26.7109375" customWidth="1"/>
    <col min="778" max="778" width="25" customWidth="1"/>
    <col min="779" max="779" width="14.28515625" customWidth="1"/>
    <col min="1021" max="1021" width="13.5703125" customWidth="1"/>
    <col min="1022" max="1022" width="30.5703125" customWidth="1"/>
    <col min="1023" max="1027" width="14" customWidth="1"/>
    <col min="1028" max="1028" width="16.140625" bestFit="1" customWidth="1"/>
    <col min="1029" max="1029" width="14" customWidth="1"/>
    <col min="1030" max="1030" width="26" customWidth="1"/>
    <col min="1031" max="1031" width="24.28515625" customWidth="1"/>
    <col min="1032" max="1032" width="6.140625" customWidth="1"/>
    <col min="1033" max="1033" width="26.7109375" customWidth="1"/>
    <col min="1034" max="1034" width="25" customWidth="1"/>
    <col min="1035" max="1035" width="14.28515625" customWidth="1"/>
    <col min="1277" max="1277" width="13.5703125" customWidth="1"/>
    <col min="1278" max="1278" width="30.5703125" customWidth="1"/>
    <col min="1279" max="1283" width="14" customWidth="1"/>
    <col min="1284" max="1284" width="16.140625" bestFit="1" customWidth="1"/>
    <col min="1285" max="1285" width="14" customWidth="1"/>
    <col min="1286" max="1286" width="26" customWidth="1"/>
    <col min="1287" max="1287" width="24.28515625" customWidth="1"/>
    <col min="1288" max="1288" width="6.140625" customWidth="1"/>
    <col min="1289" max="1289" width="26.7109375" customWidth="1"/>
    <col min="1290" max="1290" width="25" customWidth="1"/>
    <col min="1291" max="1291" width="14.28515625" customWidth="1"/>
    <col min="1533" max="1533" width="13.5703125" customWidth="1"/>
    <col min="1534" max="1534" width="30.5703125" customWidth="1"/>
    <col min="1535" max="1539" width="14" customWidth="1"/>
    <col min="1540" max="1540" width="16.140625" bestFit="1" customWidth="1"/>
    <col min="1541" max="1541" width="14" customWidth="1"/>
    <col min="1542" max="1542" width="26" customWidth="1"/>
    <col min="1543" max="1543" width="24.28515625" customWidth="1"/>
    <col min="1544" max="1544" width="6.140625" customWidth="1"/>
    <col min="1545" max="1545" width="26.7109375" customWidth="1"/>
    <col min="1546" max="1546" width="25" customWidth="1"/>
    <col min="1547" max="1547" width="14.28515625" customWidth="1"/>
    <col min="1789" max="1789" width="13.5703125" customWidth="1"/>
    <col min="1790" max="1790" width="30.5703125" customWidth="1"/>
    <col min="1791" max="1795" width="14" customWidth="1"/>
    <col min="1796" max="1796" width="16.140625" bestFit="1" customWidth="1"/>
    <col min="1797" max="1797" width="14" customWidth="1"/>
    <col min="1798" max="1798" width="26" customWidth="1"/>
    <col min="1799" max="1799" width="24.28515625" customWidth="1"/>
    <col min="1800" max="1800" width="6.140625" customWidth="1"/>
    <col min="1801" max="1801" width="26.7109375" customWidth="1"/>
    <col min="1802" max="1802" width="25" customWidth="1"/>
    <col min="1803" max="1803" width="14.28515625" customWidth="1"/>
    <col min="2045" max="2045" width="13.5703125" customWidth="1"/>
    <col min="2046" max="2046" width="30.5703125" customWidth="1"/>
    <col min="2047" max="2051" width="14" customWidth="1"/>
    <col min="2052" max="2052" width="16.140625" bestFit="1" customWidth="1"/>
    <col min="2053" max="2053" width="14" customWidth="1"/>
    <col min="2054" max="2054" width="26" customWidth="1"/>
    <col min="2055" max="2055" width="24.28515625" customWidth="1"/>
    <col min="2056" max="2056" width="6.140625" customWidth="1"/>
    <col min="2057" max="2057" width="26.7109375" customWidth="1"/>
    <col min="2058" max="2058" width="25" customWidth="1"/>
    <col min="2059" max="2059" width="14.28515625" customWidth="1"/>
    <col min="2301" max="2301" width="13.5703125" customWidth="1"/>
    <col min="2302" max="2302" width="30.5703125" customWidth="1"/>
    <col min="2303" max="2307" width="14" customWidth="1"/>
    <col min="2308" max="2308" width="16.140625" bestFit="1" customWidth="1"/>
    <col min="2309" max="2309" width="14" customWidth="1"/>
    <col min="2310" max="2310" width="26" customWidth="1"/>
    <col min="2311" max="2311" width="24.28515625" customWidth="1"/>
    <col min="2312" max="2312" width="6.140625" customWidth="1"/>
    <col min="2313" max="2313" width="26.7109375" customWidth="1"/>
    <col min="2314" max="2314" width="25" customWidth="1"/>
    <col min="2315" max="2315" width="14.28515625" customWidth="1"/>
    <col min="2557" max="2557" width="13.5703125" customWidth="1"/>
    <col min="2558" max="2558" width="30.5703125" customWidth="1"/>
    <col min="2559" max="2563" width="14" customWidth="1"/>
    <col min="2564" max="2564" width="16.140625" bestFit="1" customWidth="1"/>
    <col min="2565" max="2565" width="14" customWidth="1"/>
    <col min="2566" max="2566" width="26" customWidth="1"/>
    <col min="2567" max="2567" width="24.28515625" customWidth="1"/>
    <col min="2568" max="2568" width="6.140625" customWidth="1"/>
    <col min="2569" max="2569" width="26.7109375" customWidth="1"/>
    <col min="2570" max="2570" width="25" customWidth="1"/>
    <col min="2571" max="2571" width="14.28515625" customWidth="1"/>
    <col min="2813" max="2813" width="13.5703125" customWidth="1"/>
    <col min="2814" max="2814" width="30.5703125" customWidth="1"/>
    <col min="2815" max="2819" width="14" customWidth="1"/>
    <col min="2820" max="2820" width="16.140625" bestFit="1" customWidth="1"/>
    <col min="2821" max="2821" width="14" customWidth="1"/>
    <col min="2822" max="2822" width="26" customWidth="1"/>
    <col min="2823" max="2823" width="24.28515625" customWidth="1"/>
    <col min="2824" max="2824" width="6.140625" customWidth="1"/>
    <col min="2825" max="2825" width="26.7109375" customWidth="1"/>
    <col min="2826" max="2826" width="25" customWidth="1"/>
    <col min="2827" max="2827" width="14.28515625" customWidth="1"/>
    <col min="3069" max="3069" width="13.5703125" customWidth="1"/>
    <col min="3070" max="3070" width="30.5703125" customWidth="1"/>
    <col min="3071" max="3075" width="14" customWidth="1"/>
    <col min="3076" max="3076" width="16.140625" bestFit="1" customWidth="1"/>
    <col min="3077" max="3077" width="14" customWidth="1"/>
    <col min="3078" max="3078" width="26" customWidth="1"/>
    <col min="3079" max="3079" width="24.28515625" customWidth="1"/>
    <col min="3080" max="3080" width="6.140625" customWidth="1"/>
    <col min="3081" max="3081" width="26.7109375" customWidth="1"/>
    <col min="3082" max="3082" width="25" customWidth="1"/>
    <col min="3083" max="3083" width="14.28515625" customWidth="1"/>
    <col min="3325" max="3325" width="13.5703125" customWidth="1"/>
    <col min="3326" max="3326" width="30.5703125" customWidth="1"/>
    <col min="3327" max="3331" width="14" customWidth="1"/>
    <col min="3332" max="3332" width="16.140625" bestFit="1" customWidth="1"/>
    <col min="3333" max="3333" width="14" customWidth="1"/>
    <col min="3334" max="3334" width="26" customWidth="1"/>
    <col min="3335" max="3335" width="24.28515625" customWidth="1"/>
    <col min="3336" max="3336" width="6.140625" customWidth="1"/>
    <col min="3337" max="3337" width="26.7109375" customWidth="1"/>
    <col min="3338" max="3338" width="25" customWidth="1"/>
    <col min="3339" max="3339" width="14.28515625" customWidth="1"/>
    <col min="3581" max="3581" width="13.5703125" customWidth="1"/>
    <col min="3582" max="3582" width="30.5703125" customWidth="1"/>
    <col min="3583" max="3587" width="14" customWidth="1"/>
    <col min="3588" max="3588" width="16.140625" bestFit="1" customWidth="1"/>
    <col min="3589" max="3589" width="14" customWidth="1"/>
    <col min="3590" max="3590" width="26" customWidth="1"/>
    <col min="3591" max="3591" width="24.28515625" customWidth="1"/>
    <col min="3592" max="3592" width="6.140625" customWidth="1"/>
    <col min="3593" max="3593" width="26.7109375" customWidth="1"/>
    <col min="3594" max="3594" width="25" customWidth="1"/>
    <col min="3595" max="3595" width="14.28515625" customWidth="1"/>
    <col min="3837" max="3837" width="13.5703125" customWidth="1"/>
    <col min="3838" max="3838" width="30.5703125" customWidth="1"/>
    <col min="3839" max="3843" width="14" customWidth="1"/>
    <col min="3844" max="3844" width="16.140625" bestFit="1" customWidth="1"/>
    <col min="3845" max="3845" width="14" customWidth="1"/>
    <col min="3846" max="3846" width="26" customWidth="1"/>
    <col min="3847" max="3847" width="24.28515625" customWidth="1"/>
    <col min="3848" max="3848" width="6.140625" customWidth="1"/>
    <col min="3849" max="3849" width="26.7109375" customWidth="1"/>
    <col min="3850" max="3850" width="25" customWidth="1"/>
    <col min="3851" max="3851" width="14.28515625" customWidth="1"/>
    <col min="4093" max="4093" width="13.5703125" customWidth="1"/>
    <col min="4094" max="4094" width="30.5703125" customWidth="1"/>
    <col min="4095" max="4099" width="14" customWidth="1"/>
    <col min="4100" max="4100" width="16.140625" bestFit="1" customWidth="1"/>
    <col min="4101" max="4101" width="14" customWidth="1"/>
    <col min="4102" max="4102" width="26" customWidth="1"/>
    <col min="4103" max="4103" width="24.28515625" customWidth="1"/>
    <col min="4104" max="4104" width="6.140625" customWidth="1"/>
    <col min="4105" max="4105" width="26.7109375" customWidth="1"/>
    <col min="4106" max="4106" width="25" customWidth="1"/>
    <col min="4107" max="4107" width="14.28515625" customWidth="1"/>
    <col min="4349" max="4349" width="13.5703125" customWidth="1"/>
    <col min="4350" max="4350" width="30.5703125" customWidth="1"/>
    <col min="4351" max="4355" width="14" customWidth="1"/>
    <col min="4356" max="4356" width="16.140625" bestFit="1" customWidth="1"/>
    <col min="4357" max="4357" width="14" customWidth="1"/>
    <col min="4358" max="4358" width="26" customWidth="1"/>
    <col min="4359" max="4359" width="24.28515625" customWidth="1"/>
    <col min="4360" max="4360" width="6.140625" customWidth="1"/>
    <col min="4361" max="4361" width="26.7109375" customWidth="1"/>
    <col min="4362" max="4362" width="25" customWidth="1"/>
    <col min="4363" max="4363" width="14.28515625" customWidth="1"/>
    <col min="4605" max="4605" width="13.5703125" customWidth="1"/>
    <col min="4606" max="4606" width="30.5703125" customWidth="1"/>
    <col min="4607" max="4611" width="14" customWidth="1"/>
    <col min="4612" max="4612" width="16.140625" bestFit="1" customWidth="1"/>
    <col min="4613" max="4613" width="14" customWidth="1"/>
    <col min="4614" max="4614" width="26" customWidth="1"/>
    <col min="4615" max="4615" width="24.28515625" customWidth="1"/>
    <col min="4616" max="4616" width="6.140625" customWidth="1"/>
    <col min="4617" max="4617" width="26.7109375" customWidth="1"/>
    <col min="4618" max="4618" width="25" customWidth="1"/>
    <col min="4619" max="4619" width="14.28515625" customWidth="1"/>
    <col min="4861" max="4861" width="13.5703125" customWidth="1"/>
    <col min="4862" max="4862" width="30.5703125" customWidth="1"/>
    <col min="4863" max="4867" width="14" customWidth="1"/>
    <col min="4868" max="4868" width="16.140625" bestFit="1" customWidth="1"/>
    <col min="4869" max="4869" width="14" customWidth="1"/>
    <col min="4870" max="4870" width="26" customWidth="1"/>
    <col min="4871" max="4871" width="24.28515625" customWidth="1"/>
    <col min="4872" max="4872" width="6.140625" customWidth="1"/>
    <col min="4873" max="4873" width="26.7109375" customWidth="1"/>
    <col min="4874" max="4874" width="25" customWidth="1"/>
    <col min="4875" max="4875" width="14.28515625" customWidth="1"/>
    <col min="5117" max="5117" width="13.5703125" customWidth="1"/>
    <col min="5118" max="5118" width="30.5703125" customWidth="1"/>
    <col min="5119" max="5123" width="14" customWidth="1"/>
    <col min="5124" max="5124" width="16.140625" bestFit="1" customWidth="1"/>
    <col min="5125" max="5125" width="14" customWidth="1"/>
    <col min="5126" max="5126" width="26" customWidth="1"/>
    <col min="5127" max="5127" width="24.28515625" customWidth="1"/>
    <col min="5128" max="5128" width="6.140625" customWidth="1"/>
    <col min="5129" max="5129" width="26.7109375" customWidth="1"/>
    <col min="5130" max="5130" width="25" customWidth="1"/>
    <col min="5131" max="5131" width="14.28515625" customWidth="1"/>
    <col min="5373" max="5373" width="13.5703125" customWidth="1"/>
    <col min="5374" max="5374" width="30.5703125" customWidth="1"/>
    <col min="5375" max="5379" width="14" customWidth="1"/>
    <col min="5380" max="5380" width="16.140625" bestFit="1" customWidth="1"/>
    <col min="5381" max="5381" width="14" customWidth="1"/>
    <col min="5382" max="5382" width="26" customWidth="1"/>
    <col min="5383" max="5383" width="24.28515625" customWidth="1"/>
    <col min="5384" max="5384" width="6.140625" customWidth="1"/>
    <col min="5385" max="5385" width="26.7109375" customWidth="1"/>
    <col min="5386" max="5386" width="25" customWidth="1"/>
    <col min="5387" max="5387" width="14.28515625" customWidth="1"/>
    <col min="5629" max="5629" width="13.5703125" customWidth="1"/>
    <col min="5630" max="5630" width="30.5703125" customWidth="1"/>
    <col min="5631" max="5635" width="14" customWidth="1"/>
    <col min="5636" max="5636" width="16.140625" bestFit="1" customWidth="1"/>
    <col min="5637" max="5637" width="14" customWidth="1"/>
    <col min="5638" max="5638" width="26" customWidth="1"/>
    <col min="5639" max="5639" width="24.28515625" customWidth="1"/>
    <col min="5640" max="5640" width="6.140625" customWidth="1"/>
    <col min="5641" max="5641" width="26.7109375" customWidth="1"/>
    <col min="5642" max="5642" width="25" customWidth="1"/>
    <col min="5643" max="5643" width="14.28515625" customWidth="1"/>
    <col min="5885" max="5885" width="13.5703125" customWidth="1"/>
    <col min="5886" max="5886" width="30.5703125" customWidth="1"/>
    <col min="5887" max="5891" width="14" customWidth="1"/>
    <col min="5892" max="5892" width="16.140625" bestFit="1" customWidth="1"/>
    <col min="5893" max="5893" width="14" customWidth="1"/>
    <col min="5894" max="5894" width="26" customWidth="1"/>
    <col min="5895" max="5895" width="24.28515625" customWidth="1"/>
    <col min="5896" max="5896" width="6.140625" customWidth="1"/>
    <col min="5897" max="5897" width="26.7109375" customWidth="1"/>
    <col min="5898" max="5898" width="25" customWidth="1"/>
    <col min="5899" max="5899" width="14.28515625" customWidth="1"/>
    <col min="6141" max="6141" width="13.5703125" customWidth="1"/>
    <col min="6142" max="6142" width="30.5703125" customWidth="1"/>
    <col min="6143" max="6147" width="14" customWidth="1"/>
    <col min="6148" max="6148" width="16.140625" bestFit="1" customWidth="1"/>
    <col min="6149" max="6149" width="14" customWidth="1"/>
    <col min="6150" max="6150" width="26" customWidth="1"/>
    <col min="6151" max="6151" width="24.28515625" customWidth="1"/>
    <col min="6152" max="6152" width="6.140625" customWidth="1"/>
    <col min="6153" max="6153" width="26.7109375" customWidth="1"/>
    <col min="6154" max="6154" width="25" customWidth="1"/>
    <col min="6155" max="6155" width="14.28515625" customWidth="1"/>
    <col min="6397" max="6397" width="13.5703125" customWidth="1"/>
    <col min="6398" max="6398" width="30.5703125" customWidth="1"/>
    <col min="6399" max="6403" width="14" customWidth="1"/>
    <col min="6404" max="6404" width="16.140625" bestFit="1" customWidth="1"/>
    <col min="6405" max="6405" width="14" customWidth="1"/>
    <col min="6406" max="6406" width="26" customWidth="1"/>
    <col min="6407" max="6407" width="24.28515625" customWidth="1"/>
    <col min="6408" max="6408" width="6.140625" customWidth="1"/>
    <col min="6409" max="6409" width="26.7109375" customWidth="1"/>
    <col min="6410" max="6410" width="25" customWidth="1"/>
    <col min="6411" max="6411" width="14.28515625" customWidth="1"/>
    <col min="6653" max="6653" width="13.5703125" customWidth="1"/>
    <col min="6654" max="6654" width="30.5703125" customWidth="1"/>
    <col min="6655" max="6659" width="14" customWidth="1"/>
    <col min="6660" max="6660" width="16.140625" bestFit="1" customWidth="1"/>
    <col min="6661" max="6661" width="14" customWidth="1"/>
    <col min="6662" max="6662" width="26" customWidth="1"/>
    <col min="6663" max="6663" width="24.28515625" customWidth="1"/>
    <col min="6664" max="6664" width="6.140625" customWidth="1"/>
    <col min="6665" max="6665" width="26.7109375" customWidth="1"/>
    <col min="6666" max="6666" width="25" customWidth="1"/>
    <col min="6667" max="6667" width="14.28515625" customWidth="1"/>
    <col min="6909" max="6909" width="13.5703125" customWidth="1"/>
    <col min="6910" max="6910" width="30.5703125" customWidth="1"/>
    <col min="6911" max="6915" width="14" customWidth="1"/>
    <col min="6916" max="6916" width="16.140625" bestFit="1" customWidth="1"/>
    <col min="6917" max="6917" width="14" customWidth="1"/>
    <col min="6918" max="6918" width="26" customWidth="1"/>
    <col min="6919" max="6919" width="24.28515625" customWidth="1"/>
    <col min="6920" max="6920" width="6.140625" customWidth="1"/>
    <col min="6921" max="6921" width="26.7109375" customWidth="1"/>
    <col min="6922" max="6922" width="25" customWidth="1"/>
    <col min="6923" max="6923" width="14.28515625" customWidth="1"/>
    <col min="7165" max="7165" width="13.5703125" customWidth="1"/>
    <col min="7166" max="7166" width="30.5703125" customWidth="1"/>
    <col min="7167" max="7171" width="14" customWidth="1"/>
    <col min="7172" max="7172" width="16.140625" bestFit="1" customWidth="1"/>
    <col min="7173" max="7173" width="14" customWidth="1"/>
    <col min="7174" max="7174" width="26" customWidth="1"/>
    <col min="7175" max="7175" width="24.28515625" customWidth="1"/>
    <col min="7176" max="7176" width="6.140625" customWidth="1"/>
    <col min="7177" max="7177" width="26.7109375" customWidth="1"/>
    <col min="7178" max="7178" width="25" customWidth="1"/>
    <col min="7179" max="7179" width="14.28515625" customWidth="1"/>
    <col min="7421" max="7421" width="13.5703125" customWidth="1"/>
    <col min="7422" max="7422" width="30.5703125" customWidth="1"/>
    <col min="7423" max="7427" width="14" customWidth="1"/>
    <col min="7428" max="7428" width="16.140625" bestFit="1" customWidth="1"/>
    <col min="7429" max="7429" width="14" customWidth="1"/>
    <col min="7430" max="7430" width="26" customWidth="1"/>
    <col min="7431" max="7431" width="24.28515625" customWidth="1"/>
    <col min="7432" max="7432" width="6.140625" customWidth="1"/>
    <col min="7433" max="7433" width="26.7109375" customWidth="1"/>
    <col min="7434" max="7434" width="25" customWidth="1"/>
    <col min="7435" max="7435" width="14.28515625" customWidth="1"/>
    <col min="7677" max="7677" width="13.5703125" customWidth="1"/>
    <col min="7678" max="7678" width="30.5703125" customWidth="1"/>
    <col min="7679" max="7683" width="14" customWidth="1"/>
    <col min="7684" max="7684" width="16.140625" bestFit="1" customWidth="1"/>
    <col min="7685" max="7685" width="14" customWidth="1"/>
    <col min="7686" max="7686" width="26" customWidth="1"/>
    <col min="7687" max="7687" width="24.28515625" customWidth="1"/>
    <col min="7688" max="7688" width="6.140625" customWidth="1"/>
    <col min="7689" max="7689" width="26.7109375" customWidth="1"/>
    <col min="7690" max="7690" width="25" customWidth="1"/>
    <col min="7691" max="7691" width="14.28515625" customWidth="1"/>
    <col min="7933" max="7933" width="13.5703125" customWidth="1"/>
    <col min="7934" max="7934" width="30.5703125" customWidth="1"/>
    <col min="7935" max="7939" width="14" customWidth="1"/>
    <col min="7940" max="7940" width="16.140625" bestFit="1" customWidth="1"/>
    <col min="7941" max="7941" width="14" customWidth="1"/>
    <col min="7942" max="7942" width="26" customWidth="1"/>
    <col min="7943" max="7943" width="24.28515625" customWidth="1"/>
    <col min="7944" max="7944" width="6.140625" customWidth="1"/>
    <col min="7945" max="7945" width="26.7109375" customWidth="1"/>
    <col min="7946" max="7946" width="25" customWidth="1"/>
    <col min="7947" max="7947" width="14.28515625" customWidth="1"/>
    <col min="8189" max="8189" width="13.5703125" customWidth="1"/>
    <col min="8190" max="8190" width="30.5703125" customWidth="1"/>
    <col min="8191" max="8195" width="14" customWidth="1"/>
    <col min="8196" max="8196" width="16.140625" bestFit="1" customWidth="1"/>
    <col min="8197" max="8197" width="14" customWidth="1"/>
    <col min="8198" max="8198" width="26" customWidth="1"/>
    <col min="8199" max="8199" width="24.28515625" customWidth="1"/>
    <col min="8200" max="8200" width="6.140625" customWidth="1"/>
    <col min="8201" max="8201" width="26.7109375" customWidth="1"/>
    <col min="8202" max="8202" width="25" customWidth="1"/>
    <col min="8203" max="8203" width="14.28515625" customWidth="1"/>
    <col min="8445" max="8445" width="13.5703125" customWidth="1"/>
    <col min="8446" max="8446" width="30.5703125" customWidth="1"/>
    <col min="8447" max="8451" width="14" customWidth="1"/>
    <col min="8452" max="8452" width="16.140625" bestFit="1" customWidth="1"/>
    <col min="8453" max="8453" width="14" customWidth="1"/>
    <col min="8454" max="8454" width="26" customWidth="1"/>
    <col min="8455" max="8455" width="24.28515625" customWidth="1"/>
    <col min="8456" max="8456" width="6.140625" customWidth="1"/>
    <col min="8457" max="8457" width="26.7109375" customWidth="1"/>
    <col min="8458" max="8458" width="25" customWidth="1"/>
    <col min="8459" max="8459" width="14.28515625" customWidth="1"/>
    <col min="8701" max="8701" width="13.5703125" customWidth="1"/>
    <col min="8702" max="8702" width="30.5703125" customWidth="1"/>
    <col min="8703" max="8707" width="14" customWidth="1"/>
    <col min="8708" max="8708" width="16.140625" bestFit="1" customWidth="1"/>
    <col min="8709" max="8709" width="14" customWidth="1"/>
    <col min="8710" max="8710" width="26" customWidth="1"/>
    <col min="8711" max="8711" width="24.28515625" customWidth="1"/>
    <col min="8712" max="8712" width="6.140625" customWidth="1"/>
    <col min="8713" max="8713" width="26.7109375" customWidth="1"/>
    <col min="8714" max="8714" width="25" customWidth="1"/>
    <col min="8715" max="8715" width="14.28515625" customWidth="1"/>
    <col min="8957" max="8957" width="13.5703125" customWidth="1"/>
    <col min="8958" max="8958" width="30.5703125" customWidth="1"/>
    <col min="8959" max="8963" width="14" customWidth="1"/>
    <col min="8964" max="8964" width="16.140625" bestFit="1" customWidth="1"/>
    <col min="8965" max="8965" width="14" customWidth="1"/>
    <col min="8966" max="8966" width="26" customWidth="1"/>
    <col min="8967" max="8967" width="24.28515625" customWidth="1"/>
    <col min="8968" max="8968" width="6.140625" customWidth="1"/>
    <col min="8969" max="8969" width="26.7109375" customWidth="1"/>
    <col min="8970" max="8970" width="25" customWidth="1"/>
    <col min="8971" max="8971" width="14.28515625" customWidth="1"/>
    <col min="9213" max="9213" width="13.5703125" customWidth="1"/>
    <col min="9214" max="9214" width="30.5703125" customWidth="1"/>
    <col min="9215" max="9219" width="14" customWidth="1"/>
    <col min="9220" max="9220" width="16.140625" bestFit="1" customWidth="1"/>
    <col min="9221" max="9221" width="14" customWidth="1"/>
    <col min="9222" max="9222" width="26" customWidth="1"/>
    <col min="9223" max="9223" width="24.28515625" customWidth="1"/>
    <col min="9224" max="9224" width="6.140625" customWidth="1"/>
    <col min="9225" max="9225" width="26.7109375" customWidth="1"/>
    <col min="9226" max="9226" width="25" customWidth="1"/>
    <col min="9227" max="9227" width="14.28515625" customWidth="1"/>
    <col min="9469" max="9469" width="13.5703125" customWidth="1"/>
    <col min="9470" max="9470" width="30.5703125" customWidth="1"/>
    <col min="9471" max="9475" width="14" customWidth="1"/>
    <col min="9476" max="9476" width="16.140625" bestFit="1" customWidth="1"/>
    <col min="9477" max="9477" width="14" customWidth="1"/>
    <col min="9478" max="9478" width="26" customWidth="1"/>
    <col min="9479" max="9479" width="24.28515625" customWidth="1"/>
    <col min="9480" max="9480" width="6.140625" customWidth="1"/>
    <col min="9481" max="9481" width="26.7109375" customWidth="1"/>
    <col min="9482" max="9482" width="25" customWidth="1"/>
    <col min="9483" max="9483" width="14.28515625" customWidth="1"/>
    <col min="9725" max="9725" width="13.5703125" customWidth="1"/>
    <col min="9726" max="9726" width="30.5703125" customWidth="1"/>
    <col min="9727" max="9731" width="14" customWidth="1"/>
    <col min="9732" max="9732" width="16.140625" bestFit="1" customWidth="1"/>
    <col min="9733" max="9733" width="14" customWidth="1"/>
    <col min="9734" max="9734" width="26" customWidth="1"/>
    <col min="9735" max="9735" width="24.28515625" customWidth="1"/>
    <col min="9736" max="9736" width="6.140625" customWidth="1"/>
    <col min="9737" max="9737" width="26.7109375" customWidth="1"/>
    <col min="9738" max="9738" width="25" customWidth="1"/>
    <col min="9739" max="9739" width="14.28515625" customWidth="1"/>
    <col min="9981" max="9981" width="13.5703125" customWidth="1"/>
    <col min="9982" max="9982" width="30.5703125" customWidth="1"/>
    <col min="9983" max="9987" width="14" customWidth="1"/>
    <col min="9988" max="9988" width="16.140625" bestFit="1" customWidth="1"/>
    <col min="9989" max="9989" width="14" customWidth="1"/>
    <col min="9990" max="9990" width="26" customWidth="1"/>
    <col min="9991" max="9991" width="24.28515625" customWidth="1"/>
    <col min="9992" max="9992" width="6.140625" customWidth="1"/>
    <col min="9993" max="9993" width="26.7109375" customWidth="1"/>
    <col min="9994" max="9994" width="25" customWidth="1"/>
    <col min="9995" max="9995" width="14.28515625" customWidth="1"/>
    <col min="10237" max="10237" width="13.5703125" customWidth="1"/>
    <col min="10238" max="10238" width="30.5703125" customWidth="1"/>
    <col min="10239" max="10243" width="14" customWidth="1"/>
    <col min="10244" max="10244" width="16.140625" bestFit="1" customWidth="1"/>
    <col min="10245" max="10245" width="14" customWidth="1"/>
    <col min="10246" max="10246" width="26" customWidth="1"/>
    <col min="10247" max="10247" width="24.28515625" customWidth="1"/>
    <col min="10248" max="10248" width="6.140625" customWidth="1"/>
    <col min="10249" max="10249" width="26.7109375" customWidth="1"/>
    <col min="10250" max="10250" width="25" customWidth="1"/>
    <col min="10251" max="10251" width="14.28515625" customWidth="1"/>
    <col min="10493" max="10493" width="13.5703125" customWidth="1"/>
    <col min="10494" max="10494" width="30.5703125" customWidth="1"/>
    <col min="10495" max="10499" width="14" customWidth="1"/>
    <col min="10500" max="10500" width="16.140625" bestFit="1" customWidth="1"/>
    <col min="10501" max="10501" width="14" customWidth="1"/>
    <col min="10502" max="10502" width="26" customWidth="1"/>
    <col min="10503" max="10503" width="24.28515625" customWidth="1"/>
    <col min="10504" max="10504" width="6.140625" customWidth="1"/>
    <col min="10505" max="10505" width="26.7109375" customWidth="1"/>
    <col min="10506" max="10506" width="25" customWidth="1"/>
    <col min="10507" max="10507" width="14.28515625" customWidth="1"/>
    <col min="10749" max="10749" width="13.5703125" customWidth="1"/>
    <col min="10750" max="10750" width="30.5703125" customWidth="1"/>
    <col min="10751" max="10755" width="14" customWidth="1"/>
    <col min="10756" max="10756" width="16.140625" bestFit="1" customWidth="1"/>
    <col min="10757" max="10757" width="14" customWidth="1"/>
    <col min="10758" max="10758" width="26" customWidth="1"/>
    <col min="10759" max="10759" width="24.28515625" customWidth="1"/>
    <col min="10760" max="10760" width="6.140625" customWidth="1"/>
    <col min="10761" max="10761" width="26.7109375" customWidth="1"/>
    <col min="10762" max="10762" width="25" customWidth="1"/>
    <col min="10763" max="10763" width="14.28515625" customWidth="1"/>
    <col min="11005" max="11005" width="13.5703125" customWidth="1"/>
    <col min="11006" max="11006" width="30.5703125" customWidth="1"/>
    <col min="11007" max="11011" width="14" customWidth="1"/>
    <col min="11012" max="11012" width="16.140625" bestFit="1" customWidth="1"/>
    <col min="11013" max="11013" width="14" customWidth="1"/>
    <col min="11014" max="11014" width="26" customWidth="1"/>
    <col min="11015" max="11015" width="24.28515625" customWidth="1"/>
    <col min="11016" max="11016" width="6.140625" customWidth="1"/>
    <col min="11017" max="11017" width="26.7109375" customWidth="1"/>
    <col min="11018" max="11018" width="25" customWidth="1"/>
    <col min="11019" max="11019" width="14.28515625" customWidth="1"/>
    <col min="11261" max="11261" width="13.5703125" customWidth="1"/>
    <col min="11262" max="11262" width="30.5703125" customWidth="1"/>
    <col min="11263" max="11267" width="14" customWidth="1"/>
    <col min="11268" max="11268" width="16.140625" bestFit="1" customWidth="1"/>
    <col min="11269" max="11269" width="14" customWidth="1"/>
    <col min="11270" max="11270" width="26" customWidth="1"/>
    <col min="11271" max="11271" width="24.28515625" customWidth="1"/>
    <col min="11272" max="11272" width="6.140625" customWidth="1"/>
    <col min="11273" max="11273" width="26.7109375" customWidth="1"/>
    <col min="11274" max="11274" width="25" customWidth="1"/>
    <col min="11275" max="11275" width="14.28515625" customWidth="1"/>
    <col min="11517" max="11517" width="13.5703125" customWidth="1"/>
    <col min="11518" max="11518" width="30.5703125" customWidth="1"/>
    <col min="11519" max="11523" width="14" customWidth="1"/>
    <col min="11524" max="11524" width="16.140625" bestFit="1" customWidth="1"/>
    <col min="11525" max="11525" width="14" customWidth="1"/>
    <col min="11526" max="11526" width="26" customWidth="1"/>
    <col min="11527" max="11527" width="24.28515625" customWidth="1"/>
    <col min="11528" max="11528" width="6.140625" customWidth="1"/>
    <col min="11529" max="11529" width="26.7109375" customWidth="1"/>
    <col min="11530" max="11530" width="25" customWidth="1"/>
    <col min="11531" max="11531" width="14.28515625" customWidth="1"/>
    <col min="11773" max="11773" width="13.5703125" customWidth="1"/>
    <col min="11774" max="11774" width="30.5703125" customWidth="1"/>
    <col min="11775" max="11779" width="14" customWidth="1"/>
    <col min="11780" max="11780" width="16.140625" bestFit="1" customWidth="1"/>
    <col min="11781" max="11781" width="14" customWidth="1"/>
    <col min="11782" max="11782" width="26" customWidth="1"/>
    <col min="11783" max="11783" width="24.28515625" customWidth="1"/>
    <col min="11784" max="11784" width="6.140625" customWidth="1"/>
    <col min="11785" max="11785" width="26.7109375" customWidth="1"/>
    <col min="11786" max="11786" width="25" customWidth="1"/>
    <col min="11787" max="11787" width="14.28515625" customWidth="1"/>
    <col min="12029" max="12029" width="13.5703125" customWidth="1"/>
    <col min="12030" max="12030" width="30.5703125" customWidth="1"/>
    <col min="12031" max="12035" width="14" customWidth="1"/>
    <col min="12036" max="12036" width="16.140625" bestFit="1" customWidth="1"/>
    <col min="12037" max="12037" width="14" customWidth="1"/>
    <col min="12038" max="12038" width="26" customWidth="1"/>
    <col min="12039" max="12039" width="24.28515625" customWidth="1"/>
    <col min="12040" max="12040" width="6.140625" customWidth="1"/>
    <col min="12041" max="12041" width="26.7109375" customWidth="1"/>
    <col min="12042" max="12042" width="25" customWidth="1"/>
    <col min="12043" max="12043" width="14.28515625" customWidth="1"/>
    <col min="12285" max="12285" width="13.5703125" customWidth="1"/>
    <col min="12286" max="12286" width="30.5703125" customWidth="1"/>
    <col min="12287" max="12291" width="14" customWidth="1"/>
    <col min="12292" max="12292" width="16.140625" bestFit="1" customWidth="1"/>
    <col min="12293" max="12293" width="14" customWidth="1"/>
    <col min="12294" max="12294" width="26" customWidth="1"/>
    <col min="12295" max="12295" width="24.28515625" customWidth="1"/>
    <col min="12296" max="12296" width="6.140625" customWidth="1"/>
    <col min="12297" max="12297" width="26.7109375" customWidth="1"/>
    <col min="12298" max="12298" width="25" customWidth="1"/>
    <col min="12299" max="12299" width="14.28515625" customWidth="1"/>
    <col min="12541" max="12541" width="13.5703125" customWidth="1"/>
    <col min="12542" max="12542" width="30.5703125" customWidth="1"/>
    <col min="12543" max="12547" width="14" customWidth="1"/>
    <col min="12548" max="12548" width="16.140625" bestFit="1" customWidth="1"/>
    <col min="12549" max="12549" width="14" customWidth="1"/>
    <col min="12550" max="12550" width="26" customWidth="1"/>
    <col min="12551" max="12551" width="24.28515625" customWidth="1"/>
    <col min="12552" max="12552" width="6.140625" customWidth="1"/>
    <col min="12553" max="12553" width="26.7109375" customWidth="1"/>
    <col min="12554" max="12554" width="25" customWidth="1"/>
    <col min="12555" max="12555" width="14.28515625" customWidth="1"/>
    <col min="12797" max="12797" width="13.5703125" customWidth="1"/>
    <col min="12798" max="12798" width="30.5703125" customWidth="1"/>
    <col min="12799" max="12803" width="14" customWidth="1"/>
    <col min="12804" max="12804" width="16.140625" bestFit="1" customWidth="1"/>
    <col min="12805" max="12805" width="14" customWidth="1"/>
    <col min="12806" max="12806" width="26" customWidth="1"/>
    <col min="12807" max="12807" width="24.28515625" customWidth="1"/>
    <col min="12808" max="12808" width="6.140625" customWidth="1"/>
    <col min="12809" max="12809" width="26.7109375" customWidth="1"/>
    <col min="12810" max="12810" width="25" customWidth="1"/>
    <col min="12811" max="12811" width="14.28515625" customWidth="1"/>
    <col min="13053" max="13053" width="13.5703125" customWidth="1"/>
    <col min="13054" max="13054" width="30.5703125" customWidth="1"/>
    <col min="13055" max="13059" width="14" customWidth="1"/>
    <col min="13060" max="13060" width="16.140625" bestFit="1" customWidth="1"/>
    <col min="13061" max="13061" width="14" customWidth="1"/>
    <col min="13062" max="13062" width="26" customWidth="1"/>
    <col min="13063" max="13063" width="24.28515625" customWidth="1"/>
    <col min="13064" max="13064" width="6.140625" customWidth="1"/>
    <col min="13065" max="13065" width="26.7109375" customWidth="1"/>
    <col min="13066" max="13066" width="25" customWidth="1"/>
    <col min="13067" max="13067" width="14.28515625" customWidth="1"/>
    <col min="13309" max="13309" width="13.5703125" customWidth="1"/>
    <col min="13310" max="13310" width="30.5703125" customWidth="1"/>
    <col min="13311" max="13315" width="14" customWidth="1"/>
    <col min="13316" max="13316" width="16.140625" bestFit="1" customWidth="1"/>
    <col min="13317" max="13317" width="14" customWidth="1"/>
    <col min="13318" max="13318" width="26" customWidth="1"/>
    <col min="13319" max="13319" width="24.28515625" customWidth="1"/>
    <col min="13320" max="13320" width="6.140625" customWidth="1"/>
    <col min="13321" max="13321" width="26.7109375" customWidth="1"/>
    <col min="13322" max="13322" width="25" customWidth="1"/>
    <col min="13323" max="13323" width="14.28515625" customWidth="1"/>
    <col min="13565" max="13565" width="13.5703125" customWidth="1"/>
    <col min="13566" max="13566" width="30.5703125" customWidth="1"/>
    <col min="13567" max="13571" width="14" customWidth="1"/>
    <col min="13572" max="13572" width="16.140625" bestFit="1" customWidth="1"/>
    <col min="13573" max="13573" width="14" customWidth="1"/>
    <col min="13574" max="13574" width="26" customWidth="1"/>
    <col min="13575" max="13575" width="24.28515625" customWidth="1"/>
    <col min="13576" max="13576" width="6.140625" customWidth="1"/>
    <col min="13577" max="13577" width="26.7109375" customWidth="1"/>
    <col min="13578" max="13578" width="25" customWidth="1"/>
    <col min="13579" max="13579" width="14.28515625" customWidth="1"/>
    <col min="13821" max="13821" width="13.5703125" customWidth="1"/>
    <col min="13822" max="13822" width="30.5703125" customWidth="1"/>
    <col min="13823" max="13827" width="14" customWidth="1"/>
    <col min="13828" max="13828" width="16.140625" bestFit="1" customWidth="1"/>
    <col min="13829" max="13829" width="14" customWidth="1"/>
    <col min="13830" max="13830" width="26" customWidth="1"/>
    <col min="13831" max="13831" width="24.28515625" customWidth="1"/>
    <col min="13832" max="13832" width="6.140625" customWidth="1"/>
    <col min="13833" max="13833" width="26.7109375" customWidth="1"/>
    <col min="13834" max="13834" width="25" customWidth="1"/>
    <col min="13835" max="13835" width="14.28515625" customWidth="1"/>
    <col min="14077" max="14077" width="13.5703125" customWidth="1"/>
    <col min="14078" max="14078" width="30.5703125" customWidth="1"/>
    <col min="14079" max="14083" width="14" customWidth="1"/>
    <col min="14084" max="14084" width="16.140625" bestFit="1" customWidth="1"/>
    <col min="14085" max="14085" width="14" customWidth="1"/>
    <col min="14086" max="14086" width="26" customWidth="1"/>
    <col min="14087" max="14087" width="24.28515625" customWidth="1"/>
    <col min="14088" max="14088" width="6.140625" customWidth="1"/>
    <col min="14089" max="14089" width="26.7109375" customWidth="1"/>
    <col min="14090" max="14090" width="25" customWidth="1"/>
    <col min="14091" max="14091" width="14.28515625" customWidth="1"/>
    <col min="14333" max="14333" width="13.5703125" customWidth="1"/>
    <col min="14334" max="14334" width="30.5703125" customWidth="1"/>
    <col min="14335" max="14339" width="14" customWidth="1"/>
    <col min="14340" max="14340" width="16.140625" bestFit="1" customWidth="1"/>
    <col min="14341" max="14341" width="14" customWidth="1"/>
    <col min="14342" max="14342" width="26" customWidth="1"/>
    <col min="14343" max="14343" width="24.28515625" customWidth="1"/>
    <col min="14344" max="14344" width="6.140625" customWidth="1"/>
    <col min="14345" max="14345" width="26.7109375" customWidth="1"/>
    <col min="14346" max="14346" width="25" customWidth="1"/>
    <col min="14347" max="14347" width="14.28515625" customWidth="1"/>
    <col min="14589" max="14589" width="13.5703125" customWidth="1"/>
    <col min="14590" max="14590" width="30.5703125" customWidth="1"/>
    <col min="14591" max="14595" width="14" customWidth="1"/>
    <col min="14596" max="14596" width="16.140625" bestFit="1" customWidth="1"/>
    <col min="14597" max="14597" width="14" customWidth="1"/>
    <col min="14598" max="14598" width="26" customWidth="1"/>
    <col min="14599" max="14599" width="24.28515625" customWidth="1"/>
    <col min="14600" max="14600" width="6.140625" customWidth="1"/>
    <col min="14601" max="14601" width="26.7109375" customWidth="1"/>
    <col min="14602" max="14602" width="25" customWidth="1"/>
    <col min="14603" max="14603" width="14.28515625" customWidth="1"/>
    <col min="14845" max="14845" width="13.5703125" customWidth="1"/>
    <col min="14846" max="14846" width="30.5703125" customWidth="1"/>
    <col min="14847" max="14851" width="14" customWidth="1"/>
    <col min="14852" max="14852" width="16.140625" bestFit="1" customWidth="1"/>
    <col min="14853" max="14853" width="14" customWidth="1"/>
    <col min="14854" max="14854" width="26" customWidth="1"/>
    <col min="14855" max="14855" width="24.28515625" customWidth="1"/>
    <col min="14856" max="14856" width="6.140625" customWidth="1"/>
    <col min="14857" max="14857" width="26.7109375" customWidth="1"/>
    <col min="14858" max="14858" width="25" customWidth="1"/>
    <col min="14859" max="14859" width="14.28515625" customWidth="1"/>
    <col min="15101" max="15101" width="13.5703125" customWidth="1"/>
    <col min="15102" max="15102" width="30.5703125" customWidth="1"/>
    <col min="15103" max="15107" width="14" customWidth="1"/>
    <col min="15108" max="15108" width="16.140625" bestFit="1" customWidth="1"/>
    <col min="15109" max="15109" width="14" customWidth="1"/>
    <col min="15110" max="15110" width="26" customWidth="1"/>
    <col min="15111" max="15111" width="24.28515625" customWidth="1"/>
    <col min="15112" max="15112" width="6.140625" customWidth="1"/>
    <col min="15113" max="15113" width="26.7109375" customWidth="1"/>
    <col min="15114" max="15114" width="25" customWidth="1"/>
    <col min="15115" max="15115" width="14.28515625" customWidth="1"/>
    <col min="15357" max="15357" width="13.5703125" customWidth="1"/>
    <col min="15358" max="15358" width="30.5703125" customWidth="1"/>
    <col min="15359" max="15363" width="14" customWidth="1"/>
    <col min="15364" max="15364" width="16.140625" bestFit="1" customWidth="1"/>
    <col min="15365" max="15365" width="14" customWidth="1"/>
    <col min="15366" max="15366" width="26" customWidth="1"/>
    <col min="15367" max="15367" width="24.28515625" customWidth="1"/>
    <col min="15368" max="15368" width="6.140625" customWidth="1"/>
    <col min="15369" max="15369" width="26.7109375" customWidth="1"/>
    <col min="15370" max="15370" width="25" customWidth="1"/>
    <col min="15371" max="15371" width="14.28515625" customWidth="1"/>
    <col min="15613" max="15613" width="13.5703125" customWidth="1"/>
    <col min="15614" max="15614" width="30.5703125" customWidth="1"/>
    <col min="15615" max="15619" width="14" customWidth="1"/>
    <col min="15620" max="15620" width="16.140625" bestFit="1" customWidth="1"/>
    <col min="15621" max="15621" width="14" customWidth="1"/>
    <col min="15622" max="15622" width="26" customWidth="1"/>
    <col min="15623" max="15623" width="24.28515625" customWidth="1"/>
    <col min="15624" max="15624" width="6.140625" customWidth="1"/>
    <col min="15625" max="15625" width="26.7109375" customWidth="1"/>
    <col min="15626" max="15626" width="25" customWidth="1"/>
    <col min="15627" max="15627" width="14.28515625" customWidth="1"/>
    <col min="15869" max="15869" width="13.5703125" customWidth="1"/>
    <col min="15870" max="15870" width="30.5703125" customWidth="1"/>
    <col min="15871" max="15875" width="14" customWidth="1"/>
    <col min="15876" max="15876" width="16.140625" bestFit="1" customWidth="1"/>
    <col min="15877" max="15877" width="14" customWidth="1"/>
    <col min="15878" max="15878" width="26" customWidth="1"/>
    <col min="15879" max="15879" width="24.28515625" customWidth="1"/>
    <col min="15880" max="15880" width="6.140625" customWidth="1"/>
    <col min="15881" max="15881" width="26.7109375" customWidth="1"/>
    <col min="15882" max="15882" width="25" customWidth="1"/>
    <col min="15883" max="15883" width="14.28515625" customWidth="1"/>
    <col min="16125" max="16125" width="13.5703125" customWidth="1"/>
    <col min="16126" max="16126" width="30.5703125" customWidth="1"/>
    <col min="16127" max="16131" width="14" customWidth="1"/>
    <col min="16132" max="16132" width="16.140625" bestFit="1" customWidth="1"/>
    <col min="16133" max="16133" width="14" customWidth="1"/>
    <col min="16134" max="16134" width="26" customWidth="1"/>
    <col min="16135" max="16135" width="24.28515625" customWidth="1"/>
    <col min="16136" max="16136" width="6.140625" customWidth="1"/>
    <col min="16137" max="16137" width="26.7109375" customWidth="1"/>
    <col min="16138" max="16138" width="25" customWidth="1"/>
    <col min="16139" max="16139" width="14.28515625" customWidth="1"/>
  </cols>
  <sheetData>
    <row r="1" spans="1:11" ht="15" customHeight="1" x14ac:dyDescent="0.25">
      <c r="J1" s="4" t="s">
        <v>439</v>
      </c>
    </row>
    <row r="2" spans="1:11" ht="15" customHeight="1" x14ac:dyDescent="0.25">
      <c r="J2" s="5" t="s">
        <v>439</v>
      </c>
    </row>
    <row r="3" spans="1:11" ht="15" customHeight="1" x14ac:dyDescent="0.25">
      <c r="J3" s="6"/>
    </row>
    <row r="4" spans="1:11" ht="15" customHeight="1" x14ac:dyDescent="0.25">
      <c r="A4" s="8" t="s">
        <v>443</v>
      </c>
      <c r="B4" s="8"/>
      <c r="C4" s="8"/>
      <c r="D4" s="8" t="s">
        <v>444</v>
      </c>
      <c r="E4" s="8" t="s">
        <v>445</v>
      </c>
      <c r="F4" s="8" t="s">
        <v>446</v>
      </c>
      <c r="G4" s="8" t="s">
        <v>447</v>
      </c>
      <c r="H4" s="8" t="s">
        <v>448</v>
      </c>
      <c r="I4" s="8" t="s">
        <v>449</v>
      </c>
      <c r="J4" s="8" t="s">
        <v>450</v>
      </c>
      <c r="K4" s="8" t="s">
        <v>451</v>
      </c>
    </row>
    <row r="5" spans="1:11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 customHeight="1" x14ac:dyDescent="0.25">
      <c r="A6" s="1" t="s">
        <v>16</v>
      </c>
      <c r="B6" s="1" t="s">
        <v>97</v>
      </c>
      <c r="C6" s="1" t="s">
        <v>98</v>
      </c>
      <c r="D6" s="2">
        <v>0</v>
      </c>
      <c r="E6" s="2">
        <v>4550</v>
      </c>
      <c r="F6" s="2">
        <v>4200</v>
      </c>
      <c r="G6" s="2">
        <v>4200</v>
      </c>
      <c r="H6" s="2">
        <v>4200</v>
      </c>
      <c r="I6" s="2">
        <v>1750</v>
      </c>
      <c r="J6" s="3">
        <v>4200</v>
      </c>
    </row>
    <row r="7" spans="1:11" ht="15" customHeight="1" x14ac:dyDescent="0.25">
      <c r="A7" s="1" t="s">
        <v>16</v>
      </c>
      <c r="B7" s="1" t="s">
        <v>73</v>
      </c>
      <c r="C7" s="1" t="s">
        <v>74</v>
      </c>
      <c r="D7" s="2">
        <v>0</v>
      </c>
      <c r="E7" s="2">
        <v>3034.71</v>
      </c>
      <c r="F7" s="2">
        <v>1500</v>
      </c>
      <c r="G7" s="2">
        <v>3030</v>
      </c>
      <c r="H7" s="2">
        <v>1500</v>
      </c>
      <c r="I7" s="2">
        <v>1030.1500000000001</v>
      </c>
      <c r="J7" s="3">
        <v>1500</v>
      </c>
    </row>
    <row r="8" spans="1:11" ht="15" customHeight="1" x14ac:dyDescent="0.25">
      <c r="A8" s="1" t="s">
        <v>16</v>
      </c>
      <c r="B8" s="1" t="s">
        <v>75</v>
      </c>
      <c r="C8" s="1" t="s">
        <v>76</v>
      </c>
      <c r="D8" s="2">
        <v>0</v>
      </c>
      <c r="E8" s="2">
        <v>205.4</v>
      </c>
      <c r="F8" s="2">
        <v>0</v>
      </c>
      <c r="G8" s="2">
        <v>0</v>
      </c>
      <c r="H8" s="2">
        <v>0</v>
      </c>
      <c r="I8" s="2">
        <v>0</v>
      </c>
      <c r="J8" s="3" t="s">
        <v>441</v>
      </c>
    </row>
    <row r="9" spans="1:11" ht="15" customHeight="1" x14ac:dyDescent="0.25">
      <c r="A9" s="1" t="s">
        <v>16</v>
      </c>
      <c r="B9" s="1" t="s">
        <v>77</v>
      </c>
      <c r="C9" s="1" t="s">
        <v>78</v>
      </c>
      <c r="D9" s="2">
        <v>0</v>
      </c>
      <c r="E9" s="2">
        <v>4400</v>
      </c>
      <c r="F9" s="2">
        <v>0</v>
      </c>
      <c r="G9" s="2">
        <v>2992.5</v>
      </c>
      <c r="H9" s="2">
        <v>0</v>
      </c>
      <c r="I9" s="2">
        <v>0</v>
      </c>
      <c r="J9" s="3" t="s">
        <v>441</v>
      </c>
    </row>
    <row r="10" spans="1:11" ht="15" customHeight="1" x14ac:dyDescent="0.25">
      <c r="A10" s="1" t="s">
        <v>16</v>
      </c>
      <c r="B10" s="1" t="s">
        <v>79</v>
      </c>
      <c r="C10" s="1" t="s">
        <v>80</v>
      </c>
      <c r="D10" s="2">
        <v>50</v>
      </c>
      <c r="E10" s="2">
        <v>45</v>
      </c>
      <c r="F10" s="2">
        <v>0</v>
      </c>
      <c r="G10" s="2">
        <v>45</v>
      </c>
      <c r="H10" s="2">
        <v>0</v>
      </c>
      <c r="I10" s="2">
        <v>35</v>
      </c>
      <c r="J10" s="3" t="s">
        <v>441</v>
      </c>
    </row>
    <row r="11" spans="1:11" ht="15" customHeight="1" x14ac:dyDescent="0.25">
      <c r="A11" s="1" t="s">
        <v>16</v>
      </c>
      <c r="B11" s="1" t="s">
        <v>81</v>
      </c>
      <c r="C11" s="1" t="s">
        <v>82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 t="s">
        <v>441</v>
      </c>
    </row>
    <row r="12" spans="1:11" ht="15" customHeight="1" x14ac:dyDescent="0.25">
      <c r="A12" s="1" t="s">
        <v>16</v>
      </c>
      <c r="B12" s="1" t="s">
        <v>83</v>
      </c>
      <c r="C12" s="1" t="s">
        <v>84</v>
      </c>
      <c r="D12" s="2">
        <v>2000</v>
      </c>
      <c r="E12" s="2">
        <v>773.06</v>
      </c>
      <c r="F12" s="2">
        <v>2500</v>
      </c>
      <c r="G12" s="2">
        <v>2065</v>
      </c>
      <c r="H12" s="2">
        <v>2500</v>
      </c>
      <c r="I12" s="2">
        <v>1984.82</v>
      </c>
      <c r="J12" s="3">
        <v>2500</v>
      </c>
    </row>
    <row r="13" spans="1:11" ht="15" customHeight="1" x14ac:dyDescent="0.25">
      <c r="A13" s="1" t="s">
        <v>16</v>
      </c>
      <c r="B13" s="1" t="s">
        <v>85</v>
      </c>
      <c r="C13" s="1" t="s">
        <v>86</v>
      </c>
      <c r="D13" s="2">
        <v>13349</v>
      </c>
      <c r="E13" s="2">
        <v>15521.25</v>
      </c>
      <c r="F13" s="2">
        <v>15500</v>
      </c>
      <c r="G13" s="2">
        <v>12398.04</v>
      </c>
      <c r="H13" s="2">
        <v>15500</v>
      </c>
      <c r="I13" s="2">
        <v>4422.88</v>
      </c>
      <c r="J13" s="3">
        <v>15500</v>
      </c>
    </row>
    <row r="14" spans="1:11" ht="15" customHeight="1" x14ac:dyDescent="0.25">
      <c r="A14" s="1" t="s">
        <v>16</v>
      </c>
      <c r="B14" s="1" t="s">
        <v>87</v>
      </c>
      <c r="C14" s="1" t="s">
        <v>88</v>
      </c>
      <c r="D14" s="2">
        <v>1600</v>
      </c>
      <c r="E14" s="2">
        <v>2360.06</v>
      </c>
      <c r="F14" s="2">
        <v>0</v>
      </c>
      <c r="G14" s="2">
        <v>5344.76</v>
      </c>
      <c r="H14" s="2">
        <v>0</v>
      </c>
      <c r="I14" s="2">
        <v>1544.17</v>
      </c>
      <c r="J14" s="3" t="s">
        <v>441</v>
      </c>
    </row>
    <row r="15" spans="1:11" ht="15" customHeight="1" x14ac:dyDescent="0.25">
      <c r="A15" s="1" t="s">
        <v>16</v>
      </c>
      <c r="B15" s="1" t="s">
        <v>89</v>
      </c>
      <c r="C15" s="1" t="s">
        <v>90</v>
      </c>
      <c r="D15" s="2">
        <v>18450</v>
      </c>
      <c r="E15" s="2">
        <v>11329.41</v>
      </c>
      <c r="F15" s="2">
        <v>25000</v>
      </c>
      <c r="G15" s="2">
        <v>9206.2000000000007</v>
      </c>
      <c r="H15" s="2">
        <v>15000</v>
      </c>
      <c r="I15" s="2">
        <v>2718.58</v>
      </c>
      <c r="J15" s="3">
        <v>10000</v>
      </c>
    </row>
    <row r="16" spans="1:11" ht="15" customHeight="1" x14ac:dyDescent="0.25">
      <c r="A16" s="1" t="s">
        <v>16</v>
      </c>
      <c r="B16" s="1" t="s">
        <v>91</v>
      </c>
      <c r="C16" s="1" t="s">
        <v>92</v>
      </c>
      <c r="D16" s="2">
        <v>0</v>
      </c>
      <c r="E16" s="2">
        <v>7475.45</v>
      </c>
      <c r="F16" s="2">
        <v>0</v>
      </c>
      <c r="G16" s="2">
        <v>7779.91</v>
      </c>
      <c r="H16" s="2">
        <v>0</v>
      </c>
      <c r="I16" s="2">
        <v>0</v>
      </c>
      <c r="J16" s="3" t="s">
        <v>441</v>
      </c>
    </row>
    <row r="17" spans="1:10" ht="15" customHeight="1" x14ac:dyDescent="0.25">
      <c r="A17" s="1" t="s">
        <v>16</v>
      </c>
      <c r="B17" s="1" t="s">
        <v>71</v>
      </c>
      <c r="C17" s="1" t="s">
        <v>72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 t="s">
        <v>441</v>
      </c>
    </row>
    <row r="18" spans="1:10" ht="15" customHeight="1" x14ac:dyDescent="0.25">
      <c r="A18" s="1" t="s">
        <v>16</v>
      </c>
      <c r="B18" s="1" t="s">
        <v>95</v>
      </c>
      <c r="C18" s="1" t="s">
        <v>96</v>
      </c>
      <c r="D18" s="2">
        <v>13500</v>
      </c>
      <c r="E18" s="2">
        <v>8336.52</v>
      </c>
      <c r="F18" s="2">
        <v>15000</v>
      </c>
      <c r="G18" s="2">
        <v>-2072.98</v>
      </c>
      <c r="H18" s="2">
        <v>20000</v>
      </c>
      <c r="I18" s="2">
        <v>-788.54</v>
      </c>
      <c r="J18" s="3">
        <v>1000</v>
      </c>
    </row>
    <row r="19" spans="1:10" ht="15" customHeight="1" x14ac:dyDescent="0.25">
      <c r="A19" s="1" t="s">
        <v>16</v>
      </c>
      <c r="B19" s="1" t="s">
        <v>105</v>
      </c>
      <c r="C19" s="1" t="s">
        <v>106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 t="s">
        <v>441</v>
      </c>
    </row>
    <row r="20" spans="1:10" ht="15" customHeight="1" x14ac:dyDescent="0.25">
      <c r="A20" s="1" t="s">
        <v>16</v>
      </c>
      <c r="B20" s="1" t="s">
        <v>99</v>
      </c>
      <c r="C20" s="1" t="s">
        <v>100</v>
      </c>
      <c r="D20" s="2">
        <v>1840</v>
      </c>
      <c r="E20" s="2">
        <v>1616.19</v>
      </c>
      <c r="F20" s="2">
        <v>0</v>
      </c>
      <c r="G20" s="2">
        <v>2000</v>
      </c>
      <c r="H20" s="2">
        <v>0</v>
      </c>
      <c r="I20" s="2">
        <v>174.35</v>
      </c>
      <c r="J20" s="3" t="s">
        <v>441</v>
      </c>
    </row>
    <row r="21" spans="1:10" ht="15" customHeight="1" x14ac:dyDescent="0.25">
      <c r="A21" s="1" t="s">
        <v>16</v>
      </c>
      <c r="B21" s="1" t="s">
        <v>101</v>
      </c>
      <c r="C21" s="1" t="s">
        <v>102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 t="s">
        <v>441</v>
      </c>
    </row>
    <row r="22" spans="1:10" ht="15" customHeight="1" x14ac:dyDescent="0.25">
      <c r="A22" s="1" t="s">
        <v>16</v>
      </c>
      <c r="B22" s="1" t="s">
        <v>103</v>
      </c>
      <c r="C22" s="1" t="s">
        <v>104</v>
      </c>
      <c r="D22" s="2">
        <v>0</v>
      </c>
      <c r="E22" s="2">
        <v>7465.92</v>
      </c>
      <c r="F22" s="2">
        <v>0</v>
      </c>
      <c r="G22" s="2">
        <v>0</v>
      </c>
      <c r="H22" s="2">
        <v>0</v>
      </c>
      <c r="I22" s="2">
        <v>0</v>
      </c>
      <c r="J22" s="3" t="s">
        <v>441</v>
      </c>
    </row>
    <row r="23" spans="1:10" ht="15" customHeight="1" x14ac:dyDescent="0.25">
      <c r="A23" s="1" t="s">
        <v>16</v>
      </c>
      <c r="B23" s="1" t="s">
        <v>107</v>
      </c>
      <c r="C23" s="1" t="s">
        <v>108</v>
      </c>
      <c r="D23" s="2">
        <v>0</v>
      </c>
      <c r="E23" s="2">
        <v>3557.68</v>
      </c>
      <c r="F23" s="2">
        <v>0</v>
      </c>
      <c r="G23" s="2">
        <v>1469.7</v>
      </c>
      <c r="H23" s="2">
        <v>0</v>
      </c>
      <c r="I23" s="2">
        <v>0</v>
      </c>
      <c r="J23" s="3" t="s">
        <v>441</v>
      </c>
    </row>
    <row r="24" spans="1:10" ht="15" customHeight="1" x14ac:dyDescent="0.25">
      <c r="A24" s="1" t="s">
        <v>16</v>
      </c>
      <c r="B24" s="1" t="s">
        <v>17</v>
      </c>
      <c r="C24" s="1" t="s">
        <v>18</v>
      </c>
      <c r="D24" s="2">
        <v>1099198</v>
      </c>
      <c r="E24" s="2">
        <v>1092425.51</v>
      </c>
      <c r="F24" s="2">
        <v>872261</v>
      </c>
      <c r="G24" s="2">
        <v>866255.42</v>
      </c>
      <c r="H24" s="2">
        <v>972274</v>
      </c>
      <c r="I24" s="2">
        <v>0</v>
      </c>
      <c r="J24" s="3">
        <f>'Tax Levy '!C3</f>
        <v>0</v>
      </c>
    </row>
    <row r="25" spans="1:10" ht="15" customHeight="1" x14ac:dyDescent="0.25">
      <c r="A25" s="1" t="s">
        <v>16</v>
      </c>
      <c r="B25" s="1" t="s">
        <v>111</v>
      </c>
      <c r="C25" s="1" t="s">
        <v>112</v>
      </c>
      <c r="D25" s="2">
        <v>0</v>
      </c>
      <c r="E25" s="2">
        <v>103300.34</v>
      </c>
      <c r="F25" s="2">
        <v>0</v>
      </c>
      <c r="G25" s="2">
        <v>0</v>
      </c>
      <c r="H25" s="2">
        <v>0</v>
      </c>
      <c r="I25" s="2">
        <v>0</v>
      </c>
      <c r="J25" s="3" t="s">
        <v>441</v>
      </c>
    </row>
    <row r="26" spans="1:10" ht="15" customHeight="1" x14ac:dyDescent="0.25">
      <c r="A26" s="1" t="s">
        <v>16</v>
      </c>
      <c r="B26" s="1" t="s">
        <v>117</v>
      </c>
      <c r="C26" s="1" t="s">
        <v>118</v>
      </c>
      <c r="D26" s="2">
        <v>0</v>
      </c>
      <c r="E26" s="2">
        <v>0</v>
      </c>
      <c r="F26" s="2">
        <v>233900</v>
      </c>
      <c r="G26" s="2">
        <v>0</v>
      </c>
      <c r="H26" s="2">
        <v>0</v>
      </c>
      <c r="I26" s="2">
        <v>0</v>
      </c>
      <c r="J26" s="3" t="s">
        <v>441</v>
      </c>
    </row>
    <row r="27" spans="1:10" ht="15" customHeight="1" x14ac:dyDescent="0.25">
      <c r="A27" s="1" t="s">
        <v>16</v>
      </c>
      <c r="B27" s="1" t="s">
        <v>119</v>
      </c>
      <c r="C27" s="1" t="s">
        <v>120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3" t="s">
        <v>441</v>
      </c>
    </row>
    <row r="28" spans="1:10" ht="15" customHeight="1" x14ac:dyDescent="0.25">
      <c r="A28" s="1" t="s">
        <v>16</v>
      </c>
      <c r="B28" s="1" t="s">
        <v>113</v>
      </c>
      <c r="C28" s="1" t="s">
        <v>114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3" t="s">
        <v>441</v>
      </c>
    </row>
    <row r="29" spans="1:10" ht="15" customHeight="1" x14ac:dyDescent="0.25">
      <c r="A29" s="1" t="s">
        <v>16</v>
      </c>
      <c r="B29" s="1" t="s">
        <v>115</v>
      </c>
      <c r="C29" s="1" t="s">
        <v>116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3" t="s">
        <v>441</v>
      </c>
    </row>
    <row r="30" spans="1:10" ht="15" customHeight="1" x14ac:dyDescent="0.25">
      <c r="A30" s="1" t="s">
        <v>16</v>
      </c>
      <c r="B30" s="1" t="s">
        <v>93</v>
      </c>
      <c r="C30" s="1" t="s">
        <v>94</v>
      </c>
      <c r="D30" s="2">
        <v>0</v>
      </c>
      <c r="E30" s="2">
        <v>20.9</v>
      </c>
      <c r="F30" s="2">
        <v>0</v>
      </c>
      <c r="G30" s="2">
        <v>6808</v>
      </c>
      <c r="H30" s="2">
        <v>0</v>
      </c>
      <c r="I30" s="2">
        <v>0</v>
      </c>
      <c r="J30" s="3" t="s">
        <v>441</v>
      </c>
    </row>
    <row r="31" spans="1:10" ht="15" customHeight="1" x14ac:dyDescent="0.25">
      <c r="A31" s="1" t="s">
        <v>16</v>
      </c>
      <c r="B31" s="1" t="s">
        <v>39</v>
      </c>
      <c r="C31" s="1" t="s">
        <v>40</v>
      </c>
      <c r="D31" s="2">
        <v>0</v>
      </c>
      <c r="E31" s="2">
        <v>4255.75</v>
      </c>
      <c r="F31" s="2">
        <v>1000</v>
      </c>
      <c r="G31" s="2">
        <v>5105.79</v>
      </c>
      <c r="H31" s="2">
        <v>3000</v>
      </c>
      <c r="I31" s="2">
        <v>1945</v>
      </c>
      <c r="J31" s="3">
        <v>3000</v>
      </c>
    </row>
    <row r="32" spans="1:10" ht="15" customHeight="1" x14ac:dyDescent="0.25">
      <c r="A32" s="1" t="s">
        <v>16</v>
      </c>
      <c r="B32" s="1" t="s">
        <v>69</v>
      </c>
      <c r="C32" s="1" t="s">
        <v>70</v>
      </c>
      <c r="D32" s="2">
        <v>1000</v>
      </c>
      <c r="E32" s="2">
        <v>80202.850000000006</v>
      </c>
      <c r="F32" s="2">
        <v>5000</v>
      </c>
      <c r="G32" s="2">
        <v>17705.28</v>
      </c>
      <c r="H32" s="2">
        <v>5000</v>
      </c>
      <c r="I32" s="2">
        <v>1800</v>
      </c>
      <c r="J32" s="3">
        <v>10000</v>
      </c>
    </row>
    <row r="33" spans="1:10" ht="15" customHeight="1" x14ac:dyDescent="0.25">
      <c r="A33" s="1" t="s">
        <v>16</v>
      </c>
      <c r="B33" s="1" t="s">
        <v>23</v>
      </c>
      <c r="C33" s="1" t="s">
        <v>24</v>
      </c>
      <c r="D33" s="2">
        <v>0</v>
      </c>
      <c r="E33" s="2">
        <v>36702.879999999997</v>
      </c>
      <c r="F33" s="2">
        <v>0</v>
      </c>
      <c r="G33" s="2">
        <v>13672.54</v>
      </c>
      <c r="H33" s="2">
        <v>0</v>
      </c>
      <c r="I33" s="2">
        <v>0</v>
      </c>
      <c r="J33" s="3" t="s">
        <v>441</v>
      </c>
    </row>
    <row r="34" spans="1:10" ht="15" customHeight="1" x14ac:dyDescent="0.25">
      <c r="A34" s="1" t="s">
        <v>16</v>
      </c>
      <c r="B34" s="1" t="s">
        <v>25</v>
      </c>
      <c r="C34" s="1" t="s">
        <v>26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3" t="s">
        <v>441</v>
      </c>
    </row>
    <row r="35" spans="1:10" ht="15" customHeight="1" x14ac:dyDescent="0.25">
      <c r="A35" s="1" t="s">
        <v>16</v>
      </c>
      <c r="B35" s="1" t="s">
        <v>27</v>
      </c>
      <c r="C35" s="1" t="s">
        <v>28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3" t="s">
        <v>441</v>
      </c>
    </row>
    <row r="36" spans="1:10" ht="15" customHeight="1" x14ac:dyDescent="0.25">
      <c r="A36" s="1" t="s">
        <v>16</v>
      </c>
      <c r="B36" s="1" t="s">
        <v>29</v>
      </c>
      <c r="C36" s="1" t="s">
        <v>30</v>
      </c>
      <c r="D36" s="2">
        <v>8300</v>
      </c>
      <c r="E36" s="2">
        <v>10782.5</v>
      </c>
      <c r="F36" s="2">
        <v>8000</v>
      </c>
      <c r="G36" s="2">
        <v>875</v>
      </c>
      <c r="H36" s="2">
        <v>8000</v>
      </c>
      <c r="I36" s="2">
        <v>11700</v>
      </c>
      <c r="J36" s="3">
        <v>10000</v>
      </c>
    </row>
    <row r="37" spans="1:10" ht="15" customHeight="1" x14ac:dyDescent="0.25">
      <c r="A37" s="1" t="s">
        <v>16</v>
      </c>
      <c r="B37" s="1" t="s">
        <v>31</v>
      </c>
      <c r="C37" s="1" t="s">
        <v>32</v>
      </c>
      <c r="D37" s="2">
        <v>0</v>
      </c>
      <c r="E37" s="2">
        <v>60</v>
      </c>
      <c r="F37" s="2">
        <v>0</v>
      </c>
      <c r="G37" s="2">
        <v>0</v>
      </c>
      <c r="H37" s="2">
        <v>0</v>
      </c>
      <c r="I37" s="2">
        <v>0</v>
      </c>
      <c r="J37" s="3" t="s">
        <v>441</v>
      </c>
    </row>
    <row r="38" spans="1:10" ht="15" customHeight="1" x14ac:dyDescent="0.25">
      <c r="A38" s="1" t="s">
        <v>16</v>
      </c>
      <c r="B38" s="1" t="s">
        <v>33</v>
      </c>
      <c r="C38" s="1" t="s">
        <v>34</v>
      </c>
      <c r="D38" s="2">
        <v>2200</v>
      </c>
      <c r="E38" s="2">
        <v>4561</v>
      </c>
      <c r="F38" s="2">
        <v>2500</v>
      </c>
      <c r="G38" s="2">
        <v>4135</v>
      </c>
      <c r="H38" s="2">
        <v>2500</v>
      </c>
      <c r="I38" s="2">
        <v>1425</v>
      </c>
      <c r="J38" s="3">
        <v>3000</v>
      </c>
    </row>
    <row r="39" spans="1:10" ht="15" customHeight="1" x14ac:dyDescent="0.25">
      <c r="A39" s="1" t="s">
        <v>16</v>
      </c>
      <c r="B39" s="1" t="s">
        <v>109</v>
      </c>
      <c r="C39" s="1" t="s">
        <v>110</v>
      </c>
      <c r="D39" s="2">
        <v>0</v>
      </c>
      <c r="E39" s="2">
        <v>0</v>
      </c>
      <c r="F39" s="2">
        <v>0</v>
      </c>
      <c r="G39" s="2">
        <v>69723</v>
      </c>
      <c r="H39" s="2">
        <v>0</v>
      </c>
      <c r="I39" s="2">
        <v>0</v>
      </c>
      <c r="J39" s="3" t="s">
        <v>441</v>
      </c>
    </row>
    <row r="40" spans="1:10" ht="15" customHeight="1" x14ac:dyDescent="0.25">
      <c r="A40" s="1" t="s">
        <v>16</v>
      </c>
      <c r="B40" s="1" t="s">
        <v>37</v>
      </c>
      <c r="C40" s="1" t="s">
        <v>38</v>
      </c>
      <c r="D40" s="2">
        <v>39852</v>
      </c>
      <c r="E40" s="2">
        <v>105153.38</v>
      </c>
      <c r="F40" s="2">
        <v>45000</v>
      </c>
      <c r="G40" s="2">
        <v>73071.45</v>
      </c>
      <c r="H40" s="2">
        <v>75000</v>
      </c>
      <c r="I40" s="2">
        <v>55280.4</v>
      </c>
      <c r="J40" s="3">
        <v>75000</v>
      </c>
    </row>
    <row r="41" spans="1:10" ht="15" customHeight="1" x14ac:dyDescent="0.25">
      <c r="A41" s="1" t="s">
        <v>16</v>
      </c>
      <c r="B41" s="1" t="s">
        <v>41</v>
      </c>
      <c r="C41" s="1" t="s">
        <v>42</v>
      </c>
      <c r="D41" s="2">
        <v>0</v>
      </c>
      <c r="E41" s="2">
        <v>5040</v>
      </c>
      <c r="F41" s="2">
        <v>2000</v>
      </c>
      <c r="G41" s="2">
        <v>4291</v>
      </c>
      <c r="H41" s="2">
        <v>3000</v>
      </c>
      <c r="I41" s="2">
        <v>4715</v>
      </c>
      <c r="J41" s="3">
        <v>5000</v>
      </c>
    </row>
    <row r="42" spans="1:10" ht="15" customHeight="1" x14ac:dyDescent="0.25">
      <c r="A42" s="1" t="s">
        <v>16</v>
      </c>
      <c r="B42" s="1" t="s">
        <v>43</v>
      </c>
      <c r="C42" s="1" t="s">
        <v>44</v>
      </c>
      <c r="D42" s="2">
        <v>0</v>
      </c>
      <c r="E42" s="2">
        <v>53620.59</v>
      </c>
      <c r="F42" s="2">
        <v>20000</v>
      </c>
      <c r="G42" s="2">
        <v>45672.49</v>
      </c>
      <c r="H42" s="2">
        <v>35000</v>
      </c>
      <c r="I42" s="2">
        <v>28612.98</v>
      </c>
      <c r="J42" s="3">
        <v>40000</v>
      </c>
    </row>
    <row r="43" spans="1:10" ht="15" customHeight="1" x14ac:dyDescent="0.25">
      <c r="A43" s="1" t="s">
        <v>16</v>
      </c>
      <c r="B43" s="1" t="s">
        <v>59</v>
      </c>
      <c r="C43" s="1" t="s">
        <v>60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 t="s">
        <v>441</v>
      </c>
    </row>
    <row r="44" spans="1:10" ht="15" customHeight="1" x14ac:dyDescent="0.25">
      <c r="A44" s="1" t="s">
        <v>16</v>
      </c>
      <c r="B44" s="1" t="s">
        <v>67</v>
      </c>
      <c r="C44" s="1" t="s">
        <v>68</v>
      </c>
      <c r="D44" s="2">
        <v>0</v>
      </c>
      <c r="E44" s="2">
        <v>1398.52</v>
      </c>
      <c r="F44" s="2">
        <v>0</v>
      </c>
      <c r="G44" s="2">
        <v>99.5</v>
      </c>
      <c r="H44" s="2">
        <v>0</v>
      </c>
      <c r="I44" s="2">
        <v>0</v>
      </c>
      <c r="J44" s="3" t="s">
        <v>441</v>
      </c>
    </row>
    <row r="45" spans="1:10" ht="15" customHeight="1" x14ac:dyDescent="0.25">
      <c r="A45" s="1" t="s">
        <v>16</v>
      </c>
      <c r="B45" s="1" t="s">
        <v>65</v>
      </c>
      <c r="C45" s="1" t="s">
        <v>66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3" t="s">
        <v>441</v>
      </c>
    </row>
    <row r="46" spans="1:10" ht="15" customHeight="1" x14ac:dyDescent="0.25">
      <c r="A46" s="1" t="s">
        <v>16</v>
      </c>
      <c r="B46" s="1" t="s">
        <v>35</v>
      </c>
      <c r="C46" s="1" t="s">
        <v>36</v>
      </c>
      <c r="D46" s="2">
        <v>0</v>
      </c>
      <c r="E46" s="2">
        <v>590</v>
      </c>
      <c r="F46" s="2">
        <v>0</v>
      </c>
      <c r="G46" s="2">
        <v>440</v>
      </c>
      <c r="H46" s="2">
        <v>0</v>
      </c>
      <c r="I46" s="2">
        <v>0</v>
      </c>
      <c r="J46" s="3" t="s">
        <v>441</v>
      </c>
    </row>
    <row r="47" spans="1:10" ht="15" customHeight="1" x14ac:dyDescent="0.25">
      <c r="A47" s="1" t="s">
        <v>16</v>
      </c>
      <c r="B47" s="1" t="s">
        <v>61</v>
      </c>
      <c r="C47" s="1" t="s">
        <v>62</v>
      </c>
      <c r="D47" s="2">
        <v>0</v>
      </c>
      <c r="E47" s="2">
        <v>118360</v>
      </c>
      <c r="F47" s="2">
        <v>0</v>
      </c>
      <c r="G47" s="2">
        <v>2157.5</v>
      </c>
      <c r="H47" s="2">
        <v>0</v>
      </c>
      <c r="I47" s="2">
        <v>0</v>
      </c>
      <c r="J47" s="3" t="s">
        <v>441</v>
      </c>
    </row>
    <row r="48" spans="1:10" ht="15" customHeight="1" x14ac:dyDescent="0.25">
      <c r="A48" s="1" t="s">
        <v>16</v>
      </c>
      <c r="B48" s="1" t="s">
        <v>45</v>
      </c>
      <c r="C48" s="1" t="s">
        <v>46</v>
      </c>
      <c r="D48" s="2">
        <v>0</v>
      </c>
      <c r="E48" s="2">
        <v>0</v>
      </c>
      <c r="F48" s="2">
        <v>0</v>
      </c>
      <c r="G48" s="2">
        <v>31415</v>
      </c>
      <c r="H48" s="2">
        <v>0</v>
      </c>
      <c r="I48" s="2">
        <v>0</v>
      </c>
      <c r="J48" s="3" t="s">
        <v>441</v>
      </c>
    </row>
    <row r="49" spans="1:10" ht="15" customHeight="1" x14ac:dyDescent="0.25">
      <c r="A49" s="1" t="s">
        <v>16</v>
      </c>
      <c r="B49" s="1" t="s">
        <v>57</v>
      </c>
      <c r="C49" s="1" t="s">
        <v>58</v>
      </c>
      <c r="D49" s="2">
        <v>23614</v>
      </c>
      <c r="E49" s="2">
        <v>18902.07</v>
      </c>
      <c r="F49" s="2">
        <v>25000</v>
      </c>
      <c r="G49" s="2">
        <v>25279.57</v>
      </c>
      <c r="H49" s="2">
        <v>25000</v>
      </c>
      <c r="I49" s="2">
        <v>0</v>
      </c>
      <c r="J49" s="3">
        <v>25000</v>
      </c>
    </row>
    <row r="50" spans="1:10" ht="15" customHeight="1" x14ac:dyDescent="0.25">
      <c r="A50" s="1" t="s">
        <v>16</v>
      </c>
      <c r="B50" s="1" t="s">
        <v>55</v>
      </c>
      <c r="C50" s="1" t="s">
        <v>56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3" t="s">
        <v>441</v>
      </c>
    </row>
    <row r="51" spans="1:10" ht="15" customHeight="1" x14ac:dyDescent="0.25">
      <c r="A51" s="1" t="s">
        <v>16</v>
      </c>
      <c r="B51" s="1" t="s">
        <v>53</v>
      </c>
      <c r="C51" s="1" t="s">
        <v>54</v>
      </c>
      <c r="D51" s="2">
        <v>198</v>
      </c>
      <c r="E51" s="2">
        <v>1881.82</v>
      </c>
      <c r="F51" s="2">
        <v>0</v>
      </c>
      <c r="G51" s="2">
        <v>3020</v>
      </c>
      <c r="H51" s="2">
        <v>0</v>
      </c>
      <c r="I51" s="2">
        <v>0</v>
      </c>
      <c r="J51" s="3" t="s">
        <v>441</v>
      </c>
    </row>
    <row r="52" spans="1:10" ht="15" customHeight="1" x14ac:dyDescent="0.25">
      <c r="A52" s="1" t="s">
        <v>16</v>
      </c>
      <c r="B52" s="1" t="s">
        <v>51</v>
      </c>
      <c r="C52" s="1" t="s">
        <v>52</v>
      </c>
      <c r="D52" s="2">
        <v>104</v>
      </c>
      <c r="E52" s="2">
        <v>0</v>
      </c>
      <c r="F52" s="2">
        <v>105</v>
      </c>
      <c r="G52" s="2">
        <v>0</v>
      </c>
      <c r="H52" s="2">
        <v>100</v>
      </c>
      <c r="I52" s="2">
        <v>0</v>
      </c>
      <c r="J52" s="3" t="s">
        <v>441</v>
      </c>
    </row>
    <row r="53" spans="1:10" ht="15" customHeight="1" x14ac:dyDescent="0.25">
      <c r="A53" s="1" t="s">
        <v>16</v>
      </c>
      <c r="B53" s="1" t="s">
        <v>49</v>
      </c>
      <c r="C53" s="1" t="s">
        <v>50</v>
      </c>
      <c r="D53" s="2">
        <v>0</v>
      </c>
      <c r="E53" s="2">
        <v>440.5</v>
      </c>
      <c r="F53" s="2">
        <v>425</v>
      </c>
      <c r="G53" s="2">
        <v>444.19</v>
      </c>
      <c r="H53" s="2">
        <v>450</v>
      </c>
      <c r="I53" s="2">
        <v>0</v>
      </c>
      <c r="J53" s="3">
        <v>450</v>
      </c>
    </row>
    <row r="54" spans="1:10" ht="15" customHeight="1" x14ac:dyDescent="0.25">
      <c r="A54" s="1" t="s">
        <v>16</v>
      </c>
      <c r="B54" s="1" t="s">
        <v>47</v>
      </c>
      <c r="C54" s="1" t="s">
        <v>48</v>
      </c>
      <c r="D54" s="2">
        <v>189116</v>
      </c>
      <c r="E54" s="2">
        <v>189869</v>
      </c>
      <c r="F54" s="2">
        <v>174159</v>
      </c>
      <c r="G54" s="2">
        <v>174159</v>
      </c>
      <c r="H54" s="2">
        <v>174159</v>
      </c>
      <c r="I54" s="2">
        <v>0</v>
      </c>
      <c r="J54" s="3" t="s">
        <v>441</v>
      </c>
    </row>
    <row r="55" spans="1:10" ht="15" customHeight="1" x14ac:dyDescent="0.25">
      <c r="A55" s="1" t="s">
        <v>16</v>
      </c>
      <c r="B55" s="1" t="s">
        <v>63</v>
      </c>
      <c r="C55" s="1" t="s">
        <v>64</v>
      </c>
      <c r="D55" s="2">
        <v>2932</v>
      </c>
      <c r="E55" s="2">
        <v>976.14</v>
      </c>
      <c r="F55" s="2">
        <v>2000</v>
      </c>
      <c r="G55" s="2">
        <v>570.6</v>
      </c>
      <c r="H55" s="2">
        <v>1000</v>
      </c>
      <c r="I55" s="2">
        <v>0</v>
      </c>
      <c r="J55" s="3">
        <v>1000</v>
      </c>
    </row>
    <row r="56" spans="1:10" x14ac:dyDescent="0.25">
      <c r="J56" s="10">
        <v>207150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0897-DBAD-4692-A420-D1D53830386A}">
  <dimension ref="A1:K582"/>
  <sheetViews>
    <sheetView topLeftCell="A227" zoomScale="80" zoomScaleNormal="80" workbookViewId="0">
      <selection activeCell="I22" sqref="I22"/>
    </sheetView>
  </sheetViews>
  <sheetFormatPr defaultRowHeight="15" x14ac:dyDescent="0.25"/>
  <cols>
    <col min="1" max="1" width="6.5703125" customWidth="1"/>
    <col min="2" max="2" width="14.5703125" bestFit="1" customWidth="1"/>
    <col min="3" max="3" width="46.5703125" customWidth="1"/>
    <col min="4" max="9" width="14" customWidth="1"/>
    <col min="10" max="10" width="22.42578125" style="14" bestFit="1" customWidth="1"/>
    <col min="11" max="11" width="29" customWidth="1"/>
    <col min="255" max="255" width="46.5703125" customWidth="1"/>
    <col min="256" max="262" width="14" customWidth="1"/>
    <col min="263" max="263" width="22.42578125" bestFit="1" customWidth="1"/>
    <col min="264" max="264" width="29" customWidth="1"/>
    <col min="265" max="265" width="26.5703125" customWidth="1"/>
    <col min="266" max="266" width="25" customWidth="1"/>
    <col min="267" max="267" width="14.28515625" customWidth="1"/>
    <col min="511" max="511" width="46.5703125" customWidth="1"/>
    <col min="512" max="518" width="14" customWidth="1"/>
    <col min="519" max="519" width="22.42578125" bestFit="1" customWidth="1"/>
    <col min="520" max="520" width="29" customWidth="1"/>
    <col min="521" max="521" width="26.5703125" customWidth="1"/>
    <col min="522" max="522" width="25" customWidth="1"/>
    <col min="523" max="523" width="14.28515625" customWidth="1"/>
    <col min="767" max="767" width="46.5703125" customWidth="1"/>
    <col min="768" max="774" width="14" customWidth="1"/>
    <col min="775" max="775" width="22.42578125" bestFit="1" customWidth="1"/>
    <col min="776" max="776" width="29" customWidth="1"/>
    <col min="777" max="777" width="26.5703125" customWidth="1"/>
    <col min="778" max="778" width="25" customWidth="1"/>
    <col min="779" max="779" width="14.28515625" customWidth="1"/>
    <col min="1023" max="1023" width="46.5703125" customWidth="1"/>
    <col min="1024" max="1030" width="14" customWidth="1"/>
    <col min="1031" max="1031" width="22.42578125" bestFit="1" customWidth="1"/>
    <col min="1032" max="1032" width="29" customWidth="1"/>
    <col min="1033" max="1033" width="26.5703125" customWidth="1"/>
    <col min="1034" max="1034" width="25" customWidth="1"/>
    <col min="1035" max="1035" width="14.28515625" customWidth="1"/>
    <col min="1279" max="1279" width="46.5703125" customWidth="1"/>
    <col min="1280" max="1286" width="14" customWidth="1"/>
    <col min="1287" max="1287" width="22.42578125" bestFit="1" customWidth="1"/>
    <col min="1288" max="1288" width="29" customWidth="1"/>
    <col min="1289" max="1289" width="26.5703125" customWidth="1"/>
    <col min="1290" max="1290" width="25" customWidth="1"/>
    <col min="1291" max="1291" width="14.28515625" customWidth="1"/>
    <col min="1535" max="1535" width="46.5703125" customWidth="1"/>
    <col min="1536" max="1542" width="14" customWidth="1"/>
    <col min="1543" max="1543" width="22.42578125" bestFit="1" customWidth="1"/>
    <col min="1544" max="1544" width="29" customWidth="1"/>
    <col min="1545" max="1545" width="26.5703125" customWidth="1"/>
    <col min="1546" max="1546" width="25" customWidth="1"/>
    <col min="1547" max="1547" width="14.28515625" customWidth="1"/>
    <col min="1791" max="1791" width="46.5703125" customWidth="1"/>
    <col min="1792" max="1798" width="14" customWidth="1"/>
    <col min="1799" max="1799" width="22.42578125" bestFit="1" customWidth="1"/>
    <col min="1800" max="1800" width="29" customWidth="1"/>
    <col min="1801" max="1801" width="26.5703125" customWidth="1"/>
    <col min="1802" max="1802" width="25" customWidth="1"/>
    <col min="1803" max="1803" width="14.28515625" customWidth="1"/>
    <col min="2047" max="2047" width="46.5703125" customWidth="1"/>
    <col min="2048" max="2054" width="14" customWidth="1"/>
    <col min="2055" max="2055" width="22.42578125" bestFit="1" customWidth="1"/>
    <col min="2056" max="2056" width="29" customWidth="1"/>
    <col min="2057" max="2057" width="26.5703125" customWidth="1"/>
    <col min="2058" max="2058" width="25" customWidth="1"/>
    <col min="2059" max="2059" width="14.28515625" customWidth="1"/>
    <col min="2303" max="2303" width="46.5703125" customWidth="1"/>
    <col min="2304" max="2310" width="14" customWidth="1"/>
    <col min="2311" max="2311" width="22.42578125" bestFit="1" customWidth="1"/>
    <col min="2312" max="2312" width="29" customWidth="1"/>
    <col min="2313" max="2313" width="26.5703125" customWidth="1"/>
    <col min="2314" max="2314" width="25" customWidth="1"/>
    <col min="2315" max="2315" width="14.28515625" customWidth="1"/>
    <col min="2559" max="2559" width="46.5703125" customWidth="1"/>
    <col min="2560" max="2566" width="14" customWidth="1"/>
    <col min="2567" max="2567" width="22.42578125" bestFit="1" customWidth="1"/>
    <col min="2568" max="2568" width="29" customWidth="1"/>
    <col min="2569" max="2569" width="26.5703125" customWidth="1"/>
    <col min="2570" max="2570" width="25" customWidth="1"/>
    <col min="2571" max="2571" width="14.28515625" customWidth="1"/>
    <col min="2815" max="2815" width="46.5703125" customWidth="1"/>
    <col min="2816" max="2822" width="14" customWidth="1"/>
    <col min="2823" max="2823" width="22.42578125" bestFit="1" customWidth="1"/>
    <col min="2824" max="2824" width="29" customWidth="1"/>
    <col min="2825" max="2825" width="26.5703125" customWidth="1"/>
    <col min="2826" max="2826" width="25" customWidth="1"/>
    <col min="2827" max="2827" width="14.28515625" customWidth="1"/>
    <col min="3071" max="3071" width="46.5703125" customWidth="1"/>
    <col min="3072" max="3078" width="14" customWidth="1"/>
    <col min="3079" max="3079" width="22.42578125" bestFit="1" customWidth="1"/>
    <col min="3080" max="3080" width="29" customWidth="1"/>
    <col min="3081" max="3081" width="26.5703125" customWidth="1"/>
    <col min="3082" max="3082" width="25" customWidth="1"/>
    <col min="3083" max="3083" width="14.28515625" customWidth="1"/>
    <col min="3327" max="3327" width="46.5703125" customWidth="1"/>
    <col min="3328" max="3334" width="14" customWidth="1"/>
    <col min="3335" max="3335" width="22.42578125" bestFit="1" customWidth="1"/>
    <col min="3336" max="3336" width="29" customWidth="1"/>
    <col min="3337" max="3337" width="26.5703125" customWidth="1"/>
    <col min="3338" max="3338" width="25" customWidth="1"/>
    <col min="3339" max="3339" width="14.28515625" customWidth="1"/>
    <col min="3583" max="3583" width="46.5703125" customWidth="1"/>
    <col min="3584" max="3590" width="14" customWidth="1"/>
    <col min="3591" max="3591" width="22.42578125" bestFit="1" customWidth="1"/>
    <col min="3592" max="3592" width="29" customWidth="1"/>
    <col min="3593" max="3593" width="26.5703125" customWidth="1"/>
    <col min="3594" max="3594" width="25" customWidth="1"/>
    <col min="3595" max="3595" width="14.28515625" customWidth="1"/>
    <col min="3839" max="3839" width="46.5703125" customWidth="1"/>
    <col min="3840" max="3846" width="14" customWidth="1"/>
    <col min="3847" max="3847" width="22.42578125" bestFit="1" customWidth="1"/>
    <col min="3848" max="3848" width="29" customWidth="1"/>
    <col min="3849" max="3849" width="26.5703125" customWidth="1"/>
    <col min="3850" max="3850" width="25" customWidth="1"/>
    <col min="3851" max="3851" width="14.28515625" customWidth="1"/>
    <col min="4095" max="4095" width="46.5703125" customWidth="1"/>
    <col min="4096" max="4102" width="14" customWidth="1"/>
    <col min="4103" max="4103" width="22.42578125" bestFit="1" customWidth="1"/>
    <col min="4104" max="4104" width="29" customWidth="1"/>
    <col min="4105" max="4105" width="26.5703125" customWidth="1"/>
    <col min="4106" max="4106" width="25" customWidth="1"/>
    <col min="4107" max="4107" width="14.28515625" customWidth="1"/>
    <col min="4351" max="4351" width="46.5703125" customWidth="1"/>
    <col min="4352" max="4358" width="14" customWidth="1"/>
    <col min="4359" max="4359" width="22.42578125" bestFit="1" customWidth="1"/>
    <col min="4360" max="4360" width="29" customWidth="1"/>
    <col min="4361" max="4361" width="26.5703125" customWidth="1"/>
    <col min="4362" max="4362" width="25" customWidth="1"/>
    <col min="4363" max="4363" width="14.28515625" customWidth="1"/>
    <col min="4607" max="4607" width="46.5703125" customWidth="1"/>
    <col min="4608" max="4614" width="14" customWidth="1"/>
    <col min="4615" max="4615" width="22.42578125" bestFit="1" customWidth="1"/>
    <col min="4616" max="4616" width="29" customWidth="1"/>
    <col min="4617" max="4617" width="26.5703125" customWidth="1"/>
    <col min="4618" max="4618" width="25" customWidth="1"/>
    <col min="4619" max="4619" width="14.28515625" customWidth="1"/>
    <col min="4863" max="4863" width="46.5703125" customWidth="1"/>
    <col min="4864" max="4870" width="14" customWidth="1"/>
    <col min="4871" max="4871" width="22.42578125" bestFit="1" customWidth="1"/>
    <col min="4872" max="4872" width="29" customWidth="1"/>
    <col min="4873" max="4873" width="26.5703125" customWidth="1"/>
    <col min="4874" max="4874" width="25" customWidth="1"/>
    <col min="4875" max="4875" width="14.28515625" customWidth="1"/>
    <col min="5119" max="5119" width="46.5703125" customWidth="1"/>
    <col min="5120" max="5126" width="14" customWidth="1"/>
    <col min="5127" max="5127" width="22.42578125" bestFit="1" customWidth="1"/>
    <col min="5128" max="5128" width="29" customWidth="1"/>
    <col min="5129" max="5129" width="26.5703125" customWidth="1"/>
    <col min="5130" max="5130" width="25" customWidth="1"/>
    <col min="5131" max="5131" width="14.28515625" customWidth="1"/>
    <col min="5375" max="5375" width="46.5703125" customWidth="1"/>
    <col min="5376" max="5382" width="14" customWidth="1"/>
    <col min="5383" max="5383" width="22.42578125" bestFit="1" customWidth="1"/>
    <col min="5384" max="5384" width="29" customWidth="1"/>
    <col min="5385" max="5385" width="26.5703125" customWidth="1"/>
    <col min="5386" max="5386" width="25" customWidth="1"/>
    <col min="5387" max="5387" width="14.28515625" customWidth="1"/>
    <col min="5631" max="5631" width="46.5703125" customWidth="1"/>
    <col min="5632" max="5638" width="14" customWidth="1"/>
    <col min="5639" max="5639" width="22.42578125" bestFit="1" customWidth="1"/>
    <col min="5640" max="5640" width="29" customWidth="1"/>
    <col min="5641" max="5641" width="26.5703125" customWidth="1"/>
    <col min="5642" max="5642" width="25" customWidth="1"/>
    <col min="5643" max="5643" width="14.28515625" customWidth="1"/>
    <col min="5887" max="5887" width="46.5703125" customWidth="1"/>
    <col min="5888" max="5894" width="14" customWidth="1"/>
    <col min="5895" max="5895" width="22.42578125" bestFit="1" customWidth="1"/>
    <col min="5896" max="5896" width="29" customWidth="1"/>
    <col min="5897" max="5897" width="26.5703125" customWidth="1"/>
    <col min="5898" max="5898" width="25" customWidth="1"/>
    <col min="5899" max="5899" width="14.28515625" customWidth="1"/>
    <col min="6143" max="6143" width="46.5703125" customWidth="1"/>
    <col min="6144" max="6150" width="14" customWidth="1"/>
    <col min="6151" max="6151" width="22.42578125" bestFit="1" customWidth="1"/>
    <col min="6152" max="6152" width="29" customWidth="1"/>
    <col min="6153" max="6153" width="26.5703125" customWidth="1"/>
    <col min="6154" max="6154" width="25" customWidth="1"/>
    <col min="6155" max="6155" width="14.28515625" customWidth="1"/>
    <col min="6399" max="6399" width="46.5703125" customWidth="1"/>
    <col min="6400" max="6406" width="14" customWidth="1"/>
    <col min="6407" max="6407" width="22.42578125" bestFit="1" customWidth="1"/>
    <col min="6408" max="6408" width="29" customWidth="1"/>
    <col min="6409" max="6409" width="26.5703125" customWidth="1"/>
    <col min="6410" max="6410" width="25" customWidth="1"/>
    <col min="6411" max="6411" width="14.28515625" customWidth="1"/>
    <col min="6655" max="6655" width="46.5703125" customWidth="1"/>
    <col min="6656" max="6662" width="14" customWidth="1"/>
    <col min="6663" max="6663" width="22.42578125" bestFit="1" customWidth="1"/>
    <col min="6664" max="6664" width="29" customWidth="1"/>
    <col min="6665" max="6665" width="26.5703125" customWidth="1"/>
    <col min="6666" max="6666" width="25" customWidth="1"/>
    <col min="6667" max="6667" width="14.28515625" customWidth="1"/>
    <col min="6911" max="6911" width="46.5703125" customWidth="1"/>
    <col min="6912" max="6918" width="14" customWidth="1"/>
    <col min="6919" max="6919" width="22.42578125" bestFit="1" customWidth="1"/>
    <col min="6920" max="6920" width="29" customWidth="1"/>
    <col min="6921" max="6921" width="26.5703125" customWidth="1"/>
    <col min="6922" max="6922" width="25" customWidth="1"/>
    <col min="6923" max="6923" width="14.28515625" customWidth="1"/>
    <col min="7167" max="7167" width="46.5703125" customWidth="1"/>
    <col min="7168" max="7174" width="14" customWidth="1"/>
    <col min="7175" max="7175" width="22.42578125" bestFit="1" customWidth="1"/>
    <col min="7176" max="7176" width="29" customWidth="1"/>
    <col min="7177" max="7177" width="26.5703125" customWidth="1"/>
    <col min="7178" max="7178" width="25" customWidth="1"/>
    <col min="7179" max="7179" width="14.28515625" customWidth="1"/>
    <col min="7423" max="7423" width="46.5703125" customWidth="1"/>
    <col min="7424" max="7430" width="14" customWidth="1"/>
    <col min="7431" max="7431" width="22.42578125" bestFit="1" customWidth="1"/>
    <col min="7432" max="7432" width="29" customWidth="1"/>
    <col min="7433" max="7433" width="26.5703125" customWidth="1"/>
    <col min="7434" max="7434" width="25" customWidth="1"/>
    <col min="7435" max="7435" width="14.28515625" customWidth="1"/>
    <col min="7679" max="7679" width="46.5703125" customWidth="1"/>
    <col min="7680" max="7686" width="14" customWidth="1"/>
    <col min="7687" max="7687" width="22.42578125" bestFit="1" customWidth="1"/>
    <col min="7688" max="7688" width="29" customWidth="1"/>
    <col min="7689" max="7689" width="26.5703125" customWidth="1"/>
    <col min="7690" max="7690" width="25" customWidth="1"/>
    <col min="7691" max="7691" width="14.28515625" customWidth="1"/>
    <col min="7935" max="7935" width="46.5703125" customWidth="1"/>
    <col min="7936" max="7942" width="14" customWidth="1"/>
    <col min="7943" max="7943" width="22.42578125" bestFit="1" customWidth="1"/>
    <col min="7944" max="7944" width="29" customWidth="1"/>
    <col min="7945" max="7945" width="26.5703125" customWidth="1"/>
    <col min="7946" max="7946" width="25" customWidth="1"/>
    <col min="7947" max="7947" width="14.28515625" customWidth="1"/>
    <col min="8191" max="8191" width="46.5703125" customWidth="1"/>
    <col min="8192" max="8198" width="14" customWidth="1"/>
    <col min="8199" max="8199" width="22.42578125" bestFit="1" customWidth="1"/>
    <col min="8200" max="8200" width="29" customWidth="1"/>
    <col min="8201" max="8201" width="26.5703125" customWidth="1"/>
    <col min="8202" max="8202" width="25" customWidth="1"/>
    <col min="8203" max="8203" width="14.28515625" customWidth="1"/>
    <col min="8447" max="8447" width="46.5703125" customWidth="1"/>
    <col min="8448" max="8454" width="14" customWidth="1"/>
    <col min="8455" max="8455" width="22.42578125" bestFit="1" customWidth="1"/>
    <col min="8456" max="8456" width="29" customWidth="1"/>
    <col min="8457" max="8457" width="26.5703125" customWidth="1"/>
    <col min="8458" max="8458" width="25" customWidth="1"/>
    <col min="8459" max="8459" width="14.28515625" customWidth="1"/>
    <col min="8703" max="8703" width="46.5703125" customWidth="1"/>
    <col min="8704" max="8710" width="14" customWidth="1"/>
    <col min="8711" max="8711" width="22.42578125" bestFit="1" customWidth="1"/>
    <col min="8712" max="8712" width="29" customWidth="1"/>
    <col min="8713" max="8713" width="26.5703125" customWidth="1"/>
    <col min="8714" max="8714" width="25" customWidth="1"/>
    <col min="8715" max="8715" width="14.28515625" customWidth="1"/>
    <col min="8959" max="8959" width="46.5703125" customWidth="1"/>
    <col min="8960" max="8966" width="14" customWidth="1"/>
    <col min="8967" max="8967" width="22.42578125" bestFit="1" customWidth="1"/>
    <col min="8968" max="8968" width="29" customWidth="1"/>
    <col min="8969" max="8969" width="26.5703125" customWidth="1"/>
    <col min="8970" max="8970" width="25" customWidth="1"/>
    <col min="8971" max="8971" width="14.28515625" customWidth="1"/>
    <col min="9215" max="9215" width="46.5703125" customWidth="1"/>
    <col min="9216" max="9222" width="14" customWidth="1"/>
    <col min="9223" max="9223" width="22.42578125" bestFit="1" customWidth="1"/>
    <col min="9224" max="9224" width="29" customWidth="1"/>
    <col min="9225" max="9225" width="26.5703125" customWidth="1"/>
    <col min="9226" max="9226" width="25" customWidth="1"/>
    <col min="9227" max="9227" width="14.28515625" customWidth="1"/>
    <col min="9471" max="9471" width="46.5703125" customWidth="1"/>
    <col min="9472" max="9478" width="14" customWidth="1"/>
    <col min="9479" max="9479" width="22.42578125" bestFit="1" customWidth="1"/>
    <col min="9480" max="9480" width="29" customWidth="1"/>
    <col min="9481" max="9481" width="26.5703125" customWidth="1"/>
    <col min="9482" max="9482" width="25" customWidth="1"/>
    <col min="9483" max="9483" width="14.28515625" customWidth="1"/>
    <col min="9727" max="9727" width="46.5703125" customWidth="1"/>
    <col min="9728" max="9734" width="14" customWidth="1"/>
    <col min="9735" max="9735" width="22.42578125" bestFit="1" customWidth="1"/>
    <col min="9736" max="9736" width="29" customWidth="1"/>
    <col min="9737" max="9737" width="26.5703125" customWidth="1"/>
    <col min="9738" max="9738" width="25" customWidth="1"/>
    <col min="9739" max="9739" width="14.28515625" customWidth="1"/>
    <col min="9983" max="9983" width="46.5703125" customWidth="1"/>
    <col min="9984" max="9990" width="14" customWidth="1"/>
    <col min="9991" max="9991" width="22.42578125" bestFit="1" customWidth="1"/>
    <col min="9992" max="9992" width="29" customWidth="1"/>
    <col min="9993" max="9993" width="26.5703125" customWidth="1"/>
    <col min="9994" max="9994" width="25" customWidth="1"/>
    <col min="9995" max="9995" width="14.28515625" customWidth="1"/>
    <col min="10239" max="10239" width="46.5703125" customWidth="1"/>
    <col min="10240" max="10246" width="14" customWidth="1"/>
    <col min="10247" max="10247" width="22.42578125" bestFit="1" customWidth="1"/>
    <col min="10248" max="10248" width="29" customWidth="1"/>
    <col min="10249" max="10249" width="26.5703125" customWidth="1"/>
    <col min="10250" max="10250" width="25" customWidth="1"/>
    <col min="10251" max="10251" width="14.28515625" customWidth="1"/>
    <col min="10495" max="10495" width="46.5703125" customWidth="1"/>
    <col min="10496" max="10502" width="14" customWidth="1"/>
    <col min="10503" max="10503" width="22.42578125" bestFit="1" customWidth="1"/>
    <col min="10504" max="10504" width="29" customWidth="1"/>
    <col min="10505" max="10505" width="26.5703125" customWidth="1"/>
    <col min="10506" max="10506" width="25" customWidth="1"/>
    <col min="10507" max="10507" width="14.28515625" customWidth="1"/>
    <col min="10751" max="10751" width="46.5703125" customWidth="1"/>
    <col min="10752" max="10758" width="14" customWidth="1"/>
    <col min="10759" max="10759" width="22.42578125" bestFit="1" customWidth="1"/>
    <col min="10760" max="10760" width="29" customWidth="1"/>
    <col min="10761" max="10761" width="26.5703125" customWidth="1"/>
    <col min="10762" max="10762" width="25" customWidth="1"/>
    <col min="10763" max="10763" width="14.28515625" customWidth="1"/>
    <col min="11007" max="11007" width="46.5703125" customWidth="1"/>
    <col min="11008" max="11014" width="14" customWidth="1"/>
    <col min="11015" max="11015" width="22.42578125" bestFit="1" customWidth="1"/>
    <col min="11016" max="11016" width="29" customWidth="1"/>
    <col min="11017" max="11017" width="26.5703125" customWidth="1"/>
    <col min="11018" max="11018" width="25" customWidth="1"/>
    <col min="11019" max="11019" width="14.28515625" customWidth="1"/>
    <col min="11263" max="11263" width="46.5703125" customWidth="1"/>
    <col min="11264" max="11270" width="14" customWidth="1"/>
    <col min="11271" max="11271" width="22.42578125" bestFit="1" customWidth="1"/>
    <col min="11272" max="11272" width="29" customWidth="1"/>
    <col min="11273" max="11273" width="26.5703125" customWidth="1"/>
    <col min="11274" max="11274" width="25" customWidth="1"/>
    <col min="11275" max="11275" width="14.28515625" customWidth="1"/>
    <col min="11519" max="11519" width="46.5703125" customWidth="1"/>
    <col min="11520" max="11526" width="14" customWidth="1"/>
    <col min="11527" max="11527" width="22.42578125" bestFit="1" customWidth="1"/>
    <col min="11528" max="11528" width="29" customWidth="1"/>
    <col min="11529" max="11529" width="26.5703125" customWidth="1"/>
    <col min="11530" max="11530" width="25" customWidth="1"/>
    <col min="11531" max="11531" width="14.28515625" customWidth="1"/>
    <col min="11775" max="11775" width="46.5703125" customWidth="1"/>
    <col min="11776" max="11782" width="14" customWidth="1"/>
    <col min="11783" max="11783" width="22.42578125" bestFit="1" customWidth="1"/>
    <col min="11784" max="11784" width="29" customWidth="1"/>
    <col min="11785" max="11785" width="26.5703125" customWidth="1"/>
    <col min="11786" max="11786" width="25" customWidth="1"/>
    <col min="11787" max="11787" width="14.28515625" customWidth="1"/>
    <col min="12031" max="12031" width="46.5703125" customWidth="1"/>
    <col min="12032" max="12038" width="14" customWidth="1"/>
    <col min="12039" max="12039" width="22.42578125" bestFit="1" customWidth="1"/>
    <col min="12040" max="12040" width="29" customWidth="1"/>
    <col min="12041" max="12041" width="26.5703125" customWidth="1"/>
    <col min="12042" max="12042" width="25" customWidth="1"/>
    <col min="12043" max="12043" width="14.28515625" customWidth="1"/>
    <col min="12287" max="12287" width="46.5703125" customWidth="1"/>
    <col min="12288" max="12294" width="14" customWidth="1"/>
    <col min="12295" max="12295" width="22.42578125" bestFit="1" customWidth="1"/>
    <col min="12296" max="12296" width="29" customWidth="1"/>
    <col min="12297" max="12297" width="26.5703125" customWidth="1"/>
    <col min="12298" max="12298" width="25" customWidth="1"/>
    <col min="12299" max="12299" width="14.28515625" customWidth="1"/>
    <col min="12543" max="12543" width="46.5703125" customWidth="1"/>
    <col min="12544" max="12550" width="14" customWidth="1"/>
    <col min="12551" max="12551" width="22.42578125" bestFit="1" customWidth="1"/>
    <col min="12552" max="12552" width="29" customWidth="1"/>
    <col min="12553" max="12553" width="26.5703125" customWidth="1"/>
    <col min="12554" max="12554" width="25" customWidth="1"/>
    <col min="12555" max="12555" width="14.28515625" customWidth="1"/>
    <col min="12799" max="12799" width="46.5703125" customWidth="1"/>
    <col min="12800" max="12806" width="14" customWidth="1"/>
    <col min="12807" max="12807" width="22.42578125" bestFit="1" customWidth="1"/>
    <col min="12808" max="12808" width="29" customWidth="1"/>
    <col min="12809" max="12809" width="26.5703125" customWidth="1"/>
    <col min="12810" max="12810" width="25" customWidth="1"/>
    <col min="12811" max="12811" width="14.28515625" customWidth="1"/>
    <col min="13055" max="13055" width="46.5703125" customWidth="1"/>
    <col min="13056" max="13062" width="14" customWidth="1"/>
    <col min="13063" max="13063" width="22.42578125" bestFit="1" customWidth="1"/>
    <col min="13064" max="13064" width="29" customWidth="1"/>
    <col min="13065" max="13065" width="26.5703125" customWidth="1"/>
    <col min="13066" max="13066" width="25" customWidth="1"/>
    <col min="13067" max="13067" width="14.28515625" customWidth="1"/>
    <col min="13311" max="13311" width="46.5703125" customWidth="1"/>
    <col min="13312" max="13318" width="14" customWidth="1"/>
    <col min="13319" max="13319" width="22.42578125" bestFit="1" customWidth="1"/>
    <col min="13320" max="13320" width="29" customWidth="1"/>
    <col min="13321" max="13321" width="26.5703125" customWidth="1"/>
    <col min="13322" max="13322" width="25" customWidth="1"/>
    <col min="13323" max="13323" width="14.28515625" customWidth="1"/>
    <col min="13567" max="13567" width="46.5703125" customWidth="1"/>
    <col min="13568" max="13574" width="14" customWidth="1"/>
    <col min="13575" max="13575" width="22.42578125" bestFit="1" customWidth="1"/>
    <col min="13576" max="13576" width="29" customWidth="1"/>
    <col min="13577" max="13577" width="26.5703125" customWidth="1"/>
    <col min="13578" max="13578" width="25" customWidth="1"/>
    <col min="13579" max="13579" width="14.28515625" customWidth="1"/>
    <col min="13823" max="13823" width="46.5703125" customWidth="1"/>
    <col min="13824" max="13830" width="14" customWidth="1"/>
    <col min="13831" max="13831" width="22.42578125" bestFit="1" customWidth="1"/>
    <col min="13832" max="13832" width="29" customWidth="1"/>
    <col min="13833" max="13833" width="26.5703125" customWidth="1"/>
    <col min="13834" max="13834" width="25" customWidth="1"/>
    <col min="13835" max="13835" width="14.28515625" customWidth="1"/>
    <col min="14079" max="14079" width="46.5703125" customWidth="1"/>
    <col min="14080" max="14086" width="14" customWidth="1"/>
    <col min="14087" max="14087" width="22.42578125" bestFit="1" customWidth="1"/>
    <col min="14088" max="14088" width="29" customWidth="1"/>
    <col min="14089" max="14089" width="26.5703125" customWidth="1"/>
    <col min="14090" max="14090" width="25" customWidth="1"/>
    <col min="14091" max="14091" width="14.28515625" customWidth="1"/>
    <col min="14335" max="14335" width="46.5703125" customWidth="1"/>
    <col min="14336" max="14342" width="14" customWidth="1"/>
    <col min="14343" max="14343" width="22.42578125" bestFit="1" customWidth="1"/>
    <col min="14344" max="14344" width="29" customWidth="1"/>
    <col min="14345" max="14345" width="26.5703125" customWidth="1"/>
    <col min="14346" max="14346" width="25" customWidth="1"/>
    <col min="14347" max="14347" width="14.28515625" customWidth="1"/>
    <col min="14591" max="14591" width="46.5703125" customWidth="1"/>
    <col min="14592" max="14598" width="14" customWidth="1"/>
    <col min="14599" max="14599" width="22.42578125" bestFit="1" customWidth="1"/>
    <col min="14600" max="14600" width="29" customWidth="1"/>
    <col min="14601" max="14601" width="26.5703125" customWidth="1"/>
    <col min="14602" max="14602" width="25" customWidth="1"/>
    <col min="14603" max="14603" width="14.28515625" customWidth="1"/>
    <col min="14847" max="14847" width="46.5703125" customWidth="1"/>
    <col min="14848" max="14854" width="14" customWidth="1"/>
    <col min="14855" max="14855" width="22.42578125" bestFit="1" customWidth="1"/>
    <col min="14856" max="14856" width="29" customWidth="1"/>
    <col min="14857" max="14857" width="26.5703125" customWidth="1"/>
    <col min="14858" max="14858" width="25" customWidth="1"/>
    <col min="14859" max="14859" width="14.28515625" customWidth="1"/>
    <col min="15103" max="15103" width="46.5703125" customWidth="1"/>
    <col min="15104" max="15110" width="14" customWidth="1"/>
    <col min="15111" max="15111" width="22.42578125" bestFit="1" customWidth="1"/>
    <col min="15112" max="15112" width="29" customWidth="1"/>
    <col min="15113" max="15113" width="26.5703125" customWidth="1"/>
    <col min="15114" max="15114" width="25" customWidth="1"/>
    <col min="15115" max="15115" width="14.28515625" customWidth="1"/>
    <col min="15359" max="15359" width="46.5703125" customWidth="1"/>
    <col min="15360" max="15366" width="14" customWidth="1"/>
    <col min="15367" max="15367" width="22.42578125" bestFit="1" customWidth="1"/>
    <col min="15368" max="15368" width="29" customWidth="1"/>
    <col min="15369" max="15369" width="26.5703125" customWidth="1"/>
    <col min="15370" max="15370" width="25" customWidth="1"/>
    <col min="15371" max="15371" width="14.28515625" customWidth="1"/>
    <col min="15615" max="15615" width="46.5703125" customWidth="1"/>
    <col min="15616" max="15622" width="14" customWidth="1"/>
    <col min="15623" max="15623" width="22.42578125" bestFit="1" customWidth="1"/>
    <col min="15624" max="15624" width="29" customWidth="1"/>
    <col min="15625" max="15625" width="26.5703125" customWidth="1"/>
    <col min="15626" max="15626" width="25" customWidth="1"/>
    <col min="15627" max="15627" width="14.28515625" customWidth="1"/>
    <col min="15871" max="15871" width="46.5703125" customWidth="1"/>
    <col min="15872" max="15878" width="14" customWidth="1"/>
    <col min="15879" max="15879" width="22.42578125" bestFit="1" customWidth="1"/>
    <col min="15880" max="15880" width="29" customWidth="1"/>
    <col min="15881" max="15881" width="26.5703125" customWidth="1"/>
    <col min="15882" max="15882" width="25" customWidth="1"/>
    <col min="15883" max="15883" width="14.28515625" customWidth="1"/>
    <col min="16127" max="16127" width="46.5703125" customWidth="1"/>
    <col min="16128" max="16134" width="14" customWidth="1"/>
    <col min="16135" max="16135" width="22.42578125" bestFit="1" customWidth="1"/>
    <col min="16136" max="16136" width="29" customWidth="1"/>
    <col min="16137" max="16137" width="26.5703125" customWidth="1"/>
    <col min="16138" max="16138" width="25" customWidth="1"/>
    <col min="16139" max="16139" width="14.28515625" customWidth="1"/>
  </cols>
  <sheetData>
    <row r="1" spans="1:11" x14ac:dyDescent="0.25">
      <c r="A1" s="15" t="s">
        <v>122</v>
      </c>
      <c r="B1" s="15" t="s">
        <v>123</v>
      </c>
      <c r="C1" s="15" t="s">
        <v>124</v>
      </c>
      <c r="D1" s="19">
        <v>72526</v>
      </c>
      <c r="E1" s="19">
        <v>73270.61</v>
      </c>
      <c r="F1" s="19">
        <v>82360</v>
      </c>
      <c r="G1" s="19">
        <v>82836.89</v>
      </c>
      <c r="H1" s="19">
        <v>83950</v>
      </c>
      <c r="I1" s="19">
        <v>41731.199999999997</v>
      </c>
      <c r="J1" s="21">
        <v>82680</v>
      </c>
    </row>
    <row r="2" spans="1:11" x14ac:dyDescent="0.25">
      <c r="A2" s="15" t="s">
        <v>122</v>
      </c>
      <c r="B2" s="15" t="s">
        <v>125</v>
      </c>
      <c r="C2" s="15" t="s">
        <v>124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21">
        <v>0</v>
      </c>
      <c r="K2" s="11" t="s">
        <v>442</v>
      </c>
    </row>
    <row r="3" spans="1:11" x14ac:dyDescent="0.25">
      <c r="A3" s="15" t="s">
        <v>122</v>
      </c>
      <c r="B3" s="15" t="s">
        <v>126</v>
      </c>
      <c r="C3" s="15" t="s">
        <v>127</v>
      </c>
      <c r="D3" s="19">
        <v>0</v>
      </c>
      <c r="E3" s="19">
        <v>106.17</v>
      </c>
      <c r="F3" s="19">
        <v>0</v>
      </c>
      <c r="G3" s="19">
        <v>0</v>
      </c>
      <c r="H3" s="19">
        <v>0</v>
      </c>
      <c r="I3" s="19">
        <v>0</v>
      </c>
      <c r="J3" s="21">
        <v>0</v>
      </c>
      <c r="K3" s="7" t="s">
        <v>452</v>
      </c>
    </row>
    <row r="4" spans="1:11" ht="15" customHeight="1" x14ac:dyDescent="0.25">
      <c r="A4" s="18" t="s">
        <v>122</v>
      </c>
      <c r="B4" s="18" t="s">
        <v>128</v>
      </c>
      <c r="C4" s="18" t="s">
        <v>129</v>
      </c>
      <c r="D4" s="20">
        <v>5479</v>
      </c>
      <c r="E4" s="20">
        <v>5742.4</v>
      </c>
      <c r="F4" s="20">
        <v>6180</v>
      </c>
      <c r="G4" s="20">
        <v>6292.78</v>
      </c>
      <c r="H4" s="20">
        <v>6300</v>
      </c>
      <c r="I4" s="20">
        <v>3053.87</v>
      </c>
      <c r="J4" s="24">
        <v>6200</v>
      </c>
      <c r="K4" s="8" t="s">
        <v>456</v>
      </c>
    </row>
    <row r="5" spans="1:11" ht="15" customHeight="1" x14ac:dyDescent="0.25">
      <c r="A5" s="1" t="s">
        <v>122</v>
      </c>
      <c r="B5" s="1" t="s">
        <v>130</v>
      </c>
      <c r="C5" s="1" t="s">
        <v>131</v>
      </c>
      <c r="D5" s="2">
        <v>5509</v>
      </c>
      <c r="E5" s="2">
        <v>6829.54</v>
      </c>
      <c r="F5" s="2">
        <v>6300</v>
      </c>
      <c r="G5" s="2">
        <v>6717.94</v>
      </c>
      <c r="H5" s="2">
        <v>6420</v>
      </c>
      <c r="I5" s="2">
        <v>3403.56</v>
      </c>
      <c r="J5" s="12">
        <v>6330</v>
      </c>
    </row>
    <row r="6" spans="1:11" ht="15" customHeight="1" x14ac:dyDescent="0.25">
      <c r="A6" s="1" t="s">
        <v>122</v>
      </c>
      <c r="B6" s="1" t="s">
        <v>132</v>
      </c>
      <c r="C6" s="1" t="s">
        <v>133</v>
      </c>
      <c r="D6" s="2">
        <v>7840</v>
      </c>
      <c r="E6" s="2">
        <v>5759</v>
      </c>
      <c r="F6" s="2">
        <v>6020</v>
      </c>
      <c r="G6" s="2">
        <v>7516.32</v>
      </c>
      <c r="H6" s="2">
        <v>15420</v>
      </c>
      <c r="I6" s="2">
        <v>3615.48</v>
      </c>
      <c r="J6" s="12">
        <v>12840</v>
      </c>
    </row>
    <row r="7" spans="1:11" ht="15" customHeight="1" x14ac:dyDescent="0.25">
      <c r="A7" s="1" t="s">
        <v>122</v>
      </c>
      <c r="B7" s="1" t="s">
        <v>134</v>
      </c>
      <c r="C7" s="1" t="s">
        <v>135</v>
      </c>
      <c r="D7" s="2">
        <v>0</v>
      </c>
      <c r="E7" s="2">
        <v>277.12</v>
      </c>
      <c r="F7" s="2">
        <v>110</v>
      </c>
      <c r="G7" s="2">
        <v>109.53</v>
      </c>
      <c r="H7" s="2">
        <v>230</v>
      </c>
      <c r="I7" s="2">
        <v>105.45</v>
      </c>
      <c r="J7" s="12">
        <v>100</v>
      </c>
    </row>
    <row r="8" spans="1:11" ht="15" customHeight="1" x14ac:dyDescent="0.25">
      <c r="A8" s="1" t="s">
        <v>122</v>
      </c>
      <c r="B8" s="1" t="s">
        <v>136</v>
      </c>
      <c r="C8" s="1" t="s">
        <v>137</v>
      </c>
      <c r="D8" s="2">
        <v>0</v>
      </c>
      <c r="E8" s="2">
        <v>62.81</v>
      </c>
      <c r="F8" s="2">
        <v>70</v>
      </c>
      <c r="G8" s="2">
        <v>19.79</v>
      </c>
      <c r="H8" s="2">
        <v>30</v>
      </c>
      <c r="I8" s="2">
        <v>14.85</v>
      </c>
      <c r="J8" s="12">
        <v>10</v>
      </c>
    </row>
    <row r="9" spans="1:11" ht="15" customHeight="1" x14ac:dyDescent="0.25">
      <c r="A9" s="1" t="s">
        <v>122</v>
      </c>
      <c r="B9" s="1" t="s">
        <v>138</v>
      </c>
      <c r="C9" s="1" t="s">
        <v>139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2">
        <v>420</v>
      </c>
    </row>
    <row r="10" spans="1:11" ht="15" customHeight="1" x14ac:dyDescent="0.25">
      <c r="A10" s="1" t="s">
        <v>122</v>
      </c>
      <c r="B10" s="1" t="s">
        <v>140</v>
      </c>
      <c r="C10" s="1" t="s">
        <v>141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2">
        <v>0</v>
      </c>
    </row>
    <row r="11" spans="1:11" ht="15" customHeight="1" x14ac:dyDescent="0.25">
      <c r="A11" s="1" t="s">
        <v>122</v>
      </c>
      <c r="B11" s="1" t="s">
        <v>142</v>
      </c>
      <c r="C11" s="1" t="s">
        <v>143</v>
      </c>
      <c r="D11" s="2">
        <v>0</v>
      </c>
      <c r="E11" s="2">
        <v>336</v>
      </c>
      <c r="F11" s="2">
        <v>390</v>
      </c>
      <c r="G11" s="2">
        <v>396.97</v>
      </c>
      <c r="H11" s="2">
        <v>320</v>
      </c>
      <c r="I11" s="2">
        <v>838.9</v>
      </c>
      <c r="J11" s="12">
        <v>460</v>
      </c>
    </row>
    <row r="12" spans="1:11" ht="15" customHeight="1" x14ac:dyDescent="0.25">
      <c r="A12" s="1" t="s">
        <v>122</v>
      </c>
      <c r="B12" s="1" t="s">
        <v>144</v>
      </c>
      <c r="C12" s="1" t="s">
        <v>145</v>
      </c>
      <c r="D12" s="2">
        <v>8438</v>
      </c>
      <c r="E12" s="2">
        <v>11421.58</v>
      </c>
      <c r="F12" s="2">
        <v>8500</v>
      </c>
      <c r="G12" s="2">
        <v>5030.6400000000003</v>
      </c>
      <c r="H12" s="2">
        <v>6500</v>
      </c>
      <c r="I12" s="2">
        <v>1985.63</v>
      </c>
      <c r="J12" s="12">
        <v>6500</v>
      </c>
    </row>
    <row r="13" spans="1:11" ht="15" customHeight="1" x14ac:dyDescent="0.25">
      <c r="A13" s="1" t="s">
        <v>122</v>
      </c>
      <c r="B13" s="1" t="s">
        <v>146</v>
      </c>
      <c r="C13" s="1" t="s">
        <v>147</v>
      </c>
      <c r="D13" s="2">
        <v>1496</v>
      </c>
      <c r="E13" s="2">
        <v>54.5</v>
      </c>
      <c r="F13" s="2">
        <v>1750</v>
      </c>
      <c r="G13" s="2">
        <v>767.94</v>
      </c>
      <c r="H13" s="2">
        <v>1000</v>
      </c>
      <c r="I13" s="2">
        <v>145</v>
      </c>
      <c r="J13" s="12">
        <v>1000</v>
      </c>
    </row>
    <row r="14" spans="1:11" ht="15" customHeight="1" x14ac:dyDescent="0.25">
      <c r="A14" s="1" t="s">
        <v>122</v>
      </c>
      <c r="B14" s="1" t="s">
        <v>148</v>
      </c>
      <c r="C14" s="1" t="s">
        <v>149</v>
      </c>
      <c r="D14" s="2">
        <v>0</v>
      </c>
      <c r="E14" s="2">
        <v>0</v>
      </c>
      <c r="F14" s="2">
        <v>775</v>
      </c>
      <c r="G14" s="2">
        <v>0</v>
      </c>
      <c r="H14" s="2">
        <v>0</v>
      </c>
      <c r="I14" s="2">
        <v>0</v>
      </c>
      <c r="J14" s="12">
        <v>0</v>
      </c>
    </row>
    <row r="15" spans="1:11" ht="15" customHeight="1" x14ac:dyDescent="0.25">
      <c r="A15" s="1" t="s">
        <v>122</v>
      </c>
      <c r="B15" s="1" t="s">
        <v>150</v>
      </c>
      <c r="C15" s="1" t="s">
        <v>151</v>
      </c>
      <c r="D15" s="2">
        <v>0</v>
      </c>
      <c r="E15" s="2">
        <v>2498.92</v>
      </c>
      <c r="F15" s="2">
        <v>0</v>
      </c>
      <c r="G15" s="2">
        <v>0</v>
      </c>
      <c r="H15" s="2">
        <v>0</v>
      </c>
      <c r="I15" s="2">
        <v>-361.25</v>
      </c>
      <c r="J15" s="12">
        <v>500</v>
      </c>
    </row>
    <row r="16" spans="1:11" ht="15" customHeight="1" x14ac:dyDescent="0.25">
      <c r="A16" s="1" t="s">
        <v>122</v>
      </c>
      <c r="B16" s="1" t="s">
        <v>152</v>
      </c>
      <c r="C16" s="1" t="s">
        <v>153</v>
      </c>
      <c r="D16" s="2">
        <v>10688</v>
      </c>
      <c r="E16" s="2">
        <v>61216.24</v>
      </c>
      <c r="F16" s="2">
        <v>56095</v>
      </c>
      <c r="G16" s="2">
        <v>63318</v>
      </c>
      <c r="H16" s="2">
        <v>55503</v>
      </c>
      <c r="I16" s="2">
        <v>45770</v>
      </c>
      <c r="J16" s="12">
        <v>55503</v>
      </c>
    </row>
    <row r="17" spans="1:10" ht="15" customHeight="1" x14ac:dyDescent="0.25">
      <c r="A17" s="1" t="s">
        <v>122</v>
      </c>
      <c r="B17" s="1" t="s">
        <v>154</v>
      </c>
      <c r="C17" s="1" t="s">
        <v>155</v>
      </c>
      <c r="D17" s="2">
        <v>28560</v>
      </c>
      <c r="E17" s="2">
        <v>2204</v>
      </c>
      <c r="F17" s="2">
        <v>32500</v>
      </c>
      <c r="G17" s="2">
        <v>15103.5</v>
      </c>
      <c r="H17" s="2">
        <v>32500</v>
      </c>
      <c r="I17" s="2">
        <v>22476.25</v>
      </c>
      <c r="J17" s="12">
        <v>32500</v>
      </c>
    </row>
    <row r="18" spans="1:10" ht="15" customHeight="1" x14ac:dyDescent="0.25">
      <c r="A18" s="1" t="s">
        <v>122</v>
      </c>
      <c r="B18" s="1" t="s">
        <v>156</v>
      </c>
      <c r="C18" s="1" t="s">
        <v>157</v>
      </c>
      <c r="D18" s="2">
        <v>24705</v>
      </c>
      <c r="E18" s="2">
        <v>18455.5</v>
      </c>
      <c r="F18" s="2">
        <v>25000</v>
      </c>
      <c r="G18" s="2">
        <v>22722.55</v>
      </c>
      <c r="H18" s="2">
        <v>25000</v>
      </c>
      <c r="I18" s="2">
        <v>3646.45</v>
      </c>
      <c r="J18" s="12">
        <v>25000</v>
      </c>
    </row>
    <row r="19" spans="1:10" ht="15" customHeight="1" x14ac:dyDescent="0.25">
      <c r="A19" s="1" t="s">
        <v>122</v>
      </c>
      <c r="B19" s="1" t="s">
        <v>158</v>
      </c>
      <c r="C19" s="1" t="s">
        <v>159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2">
        <v>0</v>
      </c>
    </row>
    <row r="20" spans="1:10" ht="15" customHeight="1" x14ac:dyDescent="0.25">
      <c r="A20" s="1" t="s">
        <v>122</v>
      </c>
      <c r="B20" s="1" t="s">
        <v>160</v>
      </c>
      <c r="C20" s="1" t="s">
        <v>161</v>
      </c>
      <c r="D20" s="2">
        <v>250</v>
      </c>
      <c r="E20" s="2">
        <v>3545</v>
      </c>
      <c r="F20" s="2">
        <v>2500</v>
      </c>
      <c r="G20" s="2">
        <v>7351.24</v>
      </c>
      <c r="H20" s="2">
        <v>3000</v>
      </c>
      <c r="I20" s="2">
        <v>2490.52</v>
      </c>
      <c r="J20" s="12">
        <v>3000</v>
      </c>
    </row>
    <row r="21" spans="1:10" ht="15" customHeight="1" x14ac:dyDescent="0.25">
      <c r="A21" s="1" t="s">
        <v>122</v>
      </c>
      <c r="B21" s="1" t="s">
        <v>162</v>
      </c>
      <c r="C21" s="1" t="s">
        <v>151</v>
      </c>
      <c r="D21" s="2">
        <v>54000</v>
      </c>
      <c r="E21" s="2">
        <v>11473.68</v>
      </c>
      <c r="F21" s="2">
        <v>15000</v>
      </c>
      <c r="G21" s="2">
        <v>1857.82</v>
      </c>
      <c r="H21" s="2">
        <v>15000</v>
      </c>
      <c r="I21" s="2">
        <v>1450</v>
      </c>
      <c r="J21" s="12">
        <v>15000</v>
      </c>
    </row>
    <row r="22" spans="1:10" ht="15" customHeight="1" x14ac:dyDescent="0.25">
      <c r="A22" s="1" t="s">
        <v>122</v>
      </c>
      <c r="B22" s="1" t="s">
        <v>163</v>
      </c>
      <c r="C22" s="1" t="s">
        <v>164</v>
      </c>
      <c r="D22" s="2">
        <v>0</v>
      </c>
      <c r="E22" s="2">
        <v>2659.46</v>
      </c>
      <c r="F22" s="2">
        <v>0</v>
      </c>
      <c r="G22" s="2">
        <v>1780.05</v>
      </c>
      <c r="H22" s="2">
        <v>0</v>
      </c>
      <c r="I22" s="2">
        <v>500</v>
      </c>
      <c r="J22" s="12">
        <v>1000</v>
      </c>
    </row>
    <row r="23" spans="1:10" ht="15" customHeight="1" x14ac:dyDescent="0.25">
      <c r="A23" s="1" t="s">
        <v>122</v>
      </c>
      <c r="B23" s="1" t="s">
        <v>165</v>
      </c>
      <c r="C23" s="1" t="s">
        <v>166</v>
      </c>
      <c r="D23" s="2">
        <v>4214</v>
      </c>
      <c r="E23" s="2">
        <v>3123.99</v>
      </c>
      <c r="F23" s="2">
        <v>4500</v>
      </c>
      <c r="G23" s="2">
        <v>4937.4799999999996</v>
      </c>
      <c r="H23" s="2">
        <v>4000</v>
      </c>
      <c r="I23" s="2">
        <v>2289.3200000000002</v>
      </c>
      <c r="J23" s="12">
        <v>4000</v>
      </c>
    </row>
    <row r="24" spans="1:10" ht="15" customHeight="1" x14ac:dyDescent="0.25">
      <c r="A24" s="1" t="s">
        <v>122</v>
      </c>
      <c r="B24" s="1" t="s">
        <v>167</v>
      </c>
      <c r="C24" s="1" t="s">
        <v>168</v>
      </c>
      <c r="D24" s="2">
        <v>906</v>
      </c>
      <c r="E24" s="2">
        <v>4095.41</v>
      </c>
      <c r="F24" s="2">
        <v>1000</v>
      </c>
      <c r="G24" s="2">
        <v>3769.69</v>
      </c>
      <c r="H24" s="2">
        <v>2000</v>
      </c>
      <c r="I24" s="2">
        <v>1354.92</v>
      </c>
      <c r="J24" s="12">
        <v>3000</v>
      </c>
    </row>
    <row r="25" spans="1:10" ht="15" customHeight="1" x14ac:dyDescent="0.25">
      <c r="A25" s="1" t="s">
        <v>122</v>
      </c>
      <c r="B25" s="1" t="s">
        <v>169</v>
      </c>
      <c r="C25" s="1" t="s">
        <v>170</v>
      </c>
      <c r="D25" s="2">
        <v>2750</v>
      </c>
      <c r="E25" s="2">
        <v>740.49</v>
      </c>
      <c r="F25" s="2">
        <v>2750</v>
      </c>
      <c r="G25" s="2">
        <v>181.38</v>
      </c>
      <c r="H25" s="2">
        <v>1200</v>
      </c>
      <c r="I25" s="2">
        <v>127.54</v>
      </c>
      <c r="J25" s="12">
        <v>1200</v>
      </c>
    </row>
    <row r="26" spans="1:10" ht="15" customHeight="1" x14ac:dyDescent="0.25">
      <c r="A26" s="1" t="s">
        <v>122</v>
      </c>
      <c r="B26" s="1" t="s">
        <v>171</v>
      </c>
      <c r="C26" s="1" t="s">
        <v>172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12">
        <v>0</v>
      </c>
    </row>
    <row r="27" spans="1:10" ht="15" customHeight="1" x14ac:dyDescent="0.25">
      <c r="A27" s="1" t="s">
        <v>122</v>
      </c>
      <c r="B27" s="1" t="s">
        <v>173</v>
      </c>
      <c r="C27" s="1" t="s">
        <v>174</v>
      </c>
      <c r="D27" s="2">
        <v>0</v>
      </c>
      <c r="E27" s="2">
        <v>800</v>
      </c>
      <c r="F27" s="2">
        <v>0</v>
      </c>
      <c r="G27" s="2">
        <v>0</v>
      </c>
      <c r="H27" s="2">
        <v>0</v>
      </c>
      <c r="I27" s="2">
        <v>0</v>
      </c>
      <c r="J27" s="12">
        <v>0</v>
      </c>
    </row>
    <row r="28" spans="1:10" ht="15" customHeight="1" x14ac:dyDescent="0.25">
      <c r="A28" s="1" t="s">
        <v>122</v>
      </c>
      <c r="B28" s="1" t="s">
        <v>175</v>
      </c>
      <c r="C28" s="1" t="s">
        <v>176</v>
      </c>
      <c r="D28" s="2">
        <v>963</v>
      </c>
      <c r="E28" s="2">
        <v>2676.75</v>
      </c>
      <c r="F28" s="2">
        <v>1500</v>
      </c>
      <c r="G28" s="2">
        <v>3037.16</v>
      </c>
      <c r="H28" s="2">
        <v>2500</v>
      </c>
      <c r="I28" s="2">
        <v>1469.19</v>
      </c>
      <c r="J28" s="12">
        <v>2500</v>
      </c>
    </row>
    <row r="29" spans="1:10" ht="15" customHeight="1" x14ac:dyDescent="0.25">
      <c r="A29" s="1" t="s">
        <v>122</v>
      </c>
      <c r="B29" s="1" t="s">
        <v>177</v>
      </c>
      <c r="C29" s="1" t="s">
        <v>178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2">
        <v>0</v>
      </c>
    </row>
    <row r="30" spans="1:10" ht="15" customHeight="1" x14ac:dyDescent="0.25">
      <c r="A30" s="1" t="s">
        <v>122</v>
      </c>
      <c r="B30" s="1" t="s">
        <v>179</v>
      </c>
      <c r="C30" s="1" t="s">
        <v>180</v>
      </c>
      <c r="D30" s="2">
        <v>6361</v>
      </c>
      <c r="E30" s="2">
        <v>6160.79</v>
      </c>
      <c r="F30" s="2">
        <v>0</v>
      </c>
      <c r="G30" s="2">
        <v>2456</v>
      </c>
      <c r="H30" s="2">
        <v>0</v>
      </c>
      <c r="I30" s="2">
        <v>0</v>
      </c>
      <c r="J30" s="12">
        <v>0</v>
      </c>
    </row>
    <row r="31" spans="1:10" ht="15" customHeight="1" x14ac:dyDescent="0.25">
      <c r="A31" s="1" t="s">
        <v>122</v>
      </c>
      <c r="B31" s="1" t="s">
        <v>181</v>
      </c>
      <c r="C31" s="1" t="s">
        <v>182</v>
      </c>
      <c r="D31" s="2">
        <v>793</v>
      </c>
      <c r="E31" s="2">
        <v>1804.39</v>
      </c>
      <c r="F31" s="2">
        <v>3560</v>
      </c>
      <c r="G31" s="2">
        <v>2593.5100000000002</v>
      </c>
      <c r="H31" s="2">
        <v>3040</v>
      </c>
      <c r="I31" s="2">
        <v>3886.89</v>
      </c>
      <c r="J31" s="12">
        <v>6820</v>
      </c>
    </row>
    <row r="32" spans="1:10" ht="15" customHeight="1" x14ac:dyDescent="0.25">
      <c r="A32" s="1" t="s">
        <v>122</v>
      </c>
      <c r="B32" s="1" t="s">
        <v>183</v>
      </c>
      <c r="C32" s="1" t="s">
        <v>184</v>
      </c>
      <c r="D32" s="2">
        <v>2237</v>
      </c>
      <c r="E32" s="2">
        <v>4310.2700000000004</v>
      </c>
      <c r="F32" s="2">
        <v>2000</v>
      </c>
      <c r="G32" s="2">
        <v>7237.52</v>
      </c>
      <c r="H32" s="2">
        <v>2760</v>
      </c>
      <c r="I32" s="2">
        <v>4327.29</v>
      </c>
      <c r="J32" s="12">
        <v>4500</v>
      </c>
    </row>
    <row r="33" spans="1:10" ht="15" customHeight="1" x14ac:dyDescent="0.25">
      <c r="A33" s="1" t="s">
        <v>122</v>
      </c>
      <c r="B33" s="1" t="s">
        <v>185</v>
      </c>
      <c r="C33" s="1" t="s">
        <v>186</v>
      </c>
      <c r="D33" s="2">
        <v>4050</v>
      </c>
      <c r="E33" s="2">
        <v>16916.009999999998</v>
      </c>
      <c r="F33" s="2">
        <v>1000</v>
      </c>
      <c r="G33" s="2">
        <v>33673.99</v>
      </c>
      <c r="H33" s="2">
        <v>2500</v>
      </c>
      <c r="I33" s="2">
        <v>13542.89</v>
      </c>
      <c r="J33" s="12">
        <v>3000</v>
      </c>
    </row>
    <row r="34" spans="1:10" ht="15" customHeight="1" x14ac:dyDescent="0.25">
      <c r="A34" s="1" t="s">
        <v>122</v>
      </c>
      <c r="B34" s="1" t="s">
        <v>187</v>
      </c>
      <c r="C34" s="1" t="s">
        <v>188</v>
      </c>
      <c r="D34" s="2">
        <v>0</v>
      </c>
      <c r="E34" s="2">
        <v>166</v>
      </c>
      <c r="F34" s="2">
        <v>250</v>
      </c>
      <c r="G34" s="2">
        <v>466.61</v>
      </c>
      <c r="H34" s="2">
        <v>250</v>
      </c>
      <c r="I34" s="2">
        <v>0</v>
      </c>
      <c r="J34" s="12">
        <v>250</v>
      </c>
    </row>
    <row r="35" spans="1:10" ht="15" customHeight="1" x14ac:dyDescent="0.25">
      <c r="A35" s="1" t="s">
        <v>122</v>
      </c>
      <c r="B35" s="1" t="s">
        <v>189</v>
      </c>
      <c r="C35" s="1" t="s">
        <v>190</v>
      </c>
      <c r="D35" s="2">
        <v>0</v>
      </c>
      <c r="E35" s="2">
        <v>200</v>
      </c>
      <c r="F35" s="2">
        <v>1500</v>
      </c>
      <c r="G35" s="2">
        <v>952.83</v>
      </c>
      <c r="H35" s="2">
        <v>1000</v>
      </c>
      <c r="I35" s="2">
        <v>274.62</v>
      </c>
      <c r="J35" s="12">
        <v>1000</v>
      </c>
    </row>
    <row r="36" spans="1:10" ht="15" customHeight="1" x14ac:dyDescent="0.25">
      <c r="A36" s="1" t="s">
        <v>122</v>
      </c>
      <c r="B36" s="1" t="s">
        <v>191</v>
      </c>
      <c r="C36" s="1" t="s">
        <v>192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2">
        <v>0</v>
      </c>
    </row>
    <row r="37" spans="1:10" ht="15" customHeight="1" x14ac:dyDescent="0.25">
      <c r="A37" s="1" t="s">
        <v>122</v>
      </c>
      <c r="B37" s="1" t="s">
        <v>193</v>
      </c>
      <c r="C37" s="1" t="s">
        <v>194</v>
      </c>
      <c r="D37" s="2">
        <v>1548</v>
      </c>
      <c r="E37" s="2">
        <v>2161.5700000000002</v>
      </c>
      <c r="F37" s="2">
        <v>1550</v>
      </c>
      <c r="G37" s="2">
        <v>3402.54</v>
      </c>
      <c r="H37" s="2">
        <v>1550</v>
      </c>
      <c r="I37" s="2">
        <v>1580.26</v>
      </c>
      <c r="J37" s="12">
        <v>3000</v>
      </c>
    </row>
    <row r="38" spans="1:10" ht="15" customHeight="1" x14ac:dyDescent="0.25">
      <c r="A38" s="1" t="s">
        <v>122</v>
      </c>
      <c r="B38" s="1" t="s">
        <v>195</v>
      </c>
      <c r="C38" s="1" t="s">
        <v>2</v>
      </c>
      <c r="D38" s="2">
        <v>0</v>
      </c>
      <c r="E38" s="2">
        <v>1431.71</v>
      </c>
      <c r="F38" s="2">
        <v>500</v>
      </c>
      <c r="G38" s="2">
        <v>1029.42</v>
      </c>
      <c r="H38" s="2">
        <v>500</v>
      </c>
      <c r="I38" s="2">
        <v>0</v>
      </c>
      <c r="J38" s="12">
        <v>500</v>
      </c>
    </row>
    <row r="39" spans="1:10" ht="15" customHeight="1" x14ac:dyDescent="0.25">
      <c r="A39" s="1" t="s">
        <v>122</v>
      </c>
      <c r="B39" s="1" t="s">
        <v>196</v>
      </c>
      <c r="C39" s="1" t="s">
        <v>197</v>
      </c>
      <c r="D39" s="2">
        <v>0</v>
      </c>
      <c r="E39" s="2">
        <v>2041.69</v>
      </c>
      <c r="F39" s="2">
        <v>700</v>
      </c>
      <c r="G39" s="2">
        <v>1227</v>
      </c>
      <c r="H39" s="2">
        <v>1000</v>
      </c>
      <c r="I39" s="2">
        <v>472.5</v>
      </c>
      <c r="J39" s="12">
        <v>1000</v>
      </c>
    </row>
    <row r="40" spans="1:10" ht="15" customHeight="1" x14ac:dyDescent="0.25">
      <c r="A40" s="1" t="s">
        <v>122</v>
      </c>
      <c r="B40" s="1" t="s">
        <v>198</v>
      </c>
      <c r="C40" s="1" t="s">
        <v>199</v>
      </c>
      <c r="D40" s="2">
        <v>2958</v>
      </c>
      <c r="E40" s="2">
        <v>1545</v>
      </c>
      <c r="F40" s="2">
        <v>2500</v>
      </c>
      <c r="G40" s="2">
        <v>3940.57</v>
      </c>
      <c r="H40" s="2">
        <v>3500</v>
      </c>
      <c r="I40" s="2">
        <v>2728</v>
      </c>
      <c r="J40" s="12">
        <v>4000</v>
      </c>
    </row>
    <row r="41" spans="1:10" ht="15" customHeight="1" x14ac:dyDescent="0.25">
      <c r="A41" s="1" t="s">
        <v>122</v>
      </c>
      <c r="B41" s="1" t="s">
        <v>200</v>
      </c>
      <c r="C41" s="1" t="s">
        <v>201</v>
      </c>
      <c r="D41" s="2">
        <v>0</v>
      </c>
      <c r="E41" s="2">
        <v>4</v>
      </c>
      <c r="F41" s="2">
        <v>0</v>
      </c>
      <c r="G41" s="2">
        <v>1458.3</v>
      </c>
      <c r="H41" s="2">
        <v>0</v>
      </c>
      <c r="I41" s="2">
        <v>0</v>
      </c>
      <c r="J41" s="12">
        <v>0</v>
      </c>
    </row>
    <row r="42" spans="1:10" ht="15" customHeight="1" x14ac:dyDescent="0.25">
      <c r="A42" s="1" t="s">
        <v>122</v>
      </c>
      <c r="B42" s="1" t="s">
        <v>202</v>
      </c>
      <c r="C42" s="1" t="s">
        <v>203</v>
      </c>
      <c r="D42" s="2">
        <v>656</v>
      </c>
      <c r="E42" s="2">
        <v>823.92</v>
      </c>
      <c r="F42" s="2">
        <v>600</v>
      </c>
      <c r="G42" s="2">
        <v>4525</v>
      </c>
      <c r="H42" s="2">
        <v>600</v>
      </c>
      <c r="I42" s="2">
        <v>3405</v>
      </c>
      <c r="J42" s="12">
        <v>4000</v>
      </c>
    </row>
    <row r="43" spans="1:10" ht="15" customHeight="1" x14ac:dyDescent="0.25">
      <c r="A43" s="1" t="s">
        <v>122</v>
      </c>
      <c r="B43" s="1" t="s">
        <v>204</v>
      </c>
      <c r="C43" s="1" t="s">
        <v>205</v>
      </c>
      <c r="D43" s="2">
        <v>0</v>
      </c>
      <c r="E43" s="2">
        <v>400.18</v>
      </c>
      <c r="F43" s="2">
        <v>0</v>
      </c>
      <c r="G43" s="2">
        <v>0</v>
      </c>
      <c r="H43" s="2">
        <v>0</v>
      </c>
      <c r="I43" s="2">
        <v>0</v>
      </c>
      <c r="J43" s="12">
        <v>0</v>
      </c>
    </row>
    <row r="44" spans="1:10" ht="15" customHeight="1" x14ac:dyDescent="0.25">
      <c r="A44" s="1" t="s">
        <v>122</v>
      </c>
      <c r="B44" s="1" t="s">
        <v>206</v>
      </c>
      <c r="C44" s="1" t="s">
        <v>207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2">
        <v>0</v>
      </c>
    </row>
    <row r="45" spans="1:10" ht="15" customHeight="1" x14ac:dyDescent="0.25">
      <c r="A45" s="1" t="s">
        <v>122</v>
      </c>
      <c r="B45" s="1" t="s">
        <v>208</v>
      </c>
      <c r="C45" s="1" t="s">
        <v>209</v>
      </c>
      <c r="D45" s="2">
        <v>7906</v>
      </c>
      <c r="E45" s="2">
        <v>24764.79</v>
      </c>
      <c r="F45" s="2">
        <v>3500</v>
      </c>
      <c r="G45" s="2">
        <v>849.31</v>
      </c>
      <c r="H45" s="2">
        <v>3500</v>
      </c>
      <c r="I45" s="2">
        <v>3065.49</v>
      </c>
      <c r="J45" s="12">
        <v>3500</v>
      </c>
    </row>
    <row r="46" spans="1:10" ht="15" customHeight="1" x14ac:dyDescent="0.25">
      <c r="A46" s="1" t="s">
        <v>122</v>
      </c>
      <c r="B46" s="1" t="s">
        <v>210</v>
      </c>
      <c r="C46" s="1" t="s">
        <v>211</v>
      </c>
      <c r="D46" s="2">
        <v>0</v>
      </c>
      <c r="E46" s="2">
        <v>500</v>
      </c>
      <c r="F46" s="2">
        <v>0</v>
      </c>
      <c r="G46" s="2">
        <v>0</v>
      </c>
      <c r="H46" s="2">
        <v>500</v>
      </c>
      <c r="I46" s="2">
        <v>0</v>
      </c>
      <c r="J46" s="12">
        <v>500</v>
      </c>
    </row>
    <row r="47" spans="1:10" ht="15" customHeight="1" x14ac:dyDescent="0.25">
      <c r="A47" s="1" t="s">
        <v>122</v>
      </c>
      <c r="B47" s="1" t="s">
        <v>212</v>
      </c>
      <c r="C47" s="1" t="s">
        <v>213</v>
      </c>
      <c r="D47" s="2">
        <v>0</v>
      </c>
      <c r="E47" s="2">
        <v>229.23</v>
      </c>
      <c r="F47" s="2">
        <v>0</v>
      </c>
      <c r="G47" s="2">
        <v>0</v>
      </c>
      <c r="H47" s="2">
        <v>0</v>
      </c>
      <c r="I47" s="2">
        <v>0</v>
      </c>
      <c r="J47" s="12">
        <v>0</v>
      </c>
    </row>
    <row r="48" spans="1:10" s="28" customFormat="1" ht="15" customHeight="1" x14ac:dyDescent="0.25">
      <c r="A48" s="25"/>
      <c r="B48" s="25"/>
      <c r="C48" s="25" t="s">
        <v>801</v>
      </c>
      <c r="D48" s="26"/>
      <c r="E48" s="26"/>
      <c r="F48" s="26"/>
      <c r="G48" s="26"/>
      <c r="H48" s="26"/>
      <c r="I48" s="26"/>
      <c r="J48" s="27">
        <f>SUM(J1:J47)</f>
        <v>291813</v>
      </c>
    </row>
    <row r="49" spans="1:10" ht="15" customHeight="1" x14ac:dyDescent="0.25">
      <c r="A49" s="1" t="s">
        <v>122</v>
      </c>
      <c r="B49" s="1" t="s">
        <v>214</v>
      </c>
      <c r="C49" s="1" t="s">
        <v>124</v>
      </c>
      <c r="D49" s="2">
        <v>27720</v>
      </c>
      <c r="E49" s="2">
        <v>28277.119999999999</v>
      </c>
      <c r="F49" s="2">
        <v>26080</v>
      </c>
      <c r="G49" s="2">
        <v>24682.53</v>
      </c>
      <c r="H49" s="2">
        <v>26080</v>
      </c>
      <c r="I49" s="2">
        <v>12600</v>
      </c>
      <c r="J49" s="12">
        <v>26080</v>
      </c>
    </row>
    <row r="50" spans="1:10" ht="15" customHeight="1" x14ac:dyDescent="0.25">
      <c r="A50" s="1" t="s">
        <v>122</v>
      </c>
      <c r="B50" s="1" t="s">
        <v>215</v>
      </c>
      <c r="C50" s="1" t="s">
        <v>131</v>
      </c>
      <c r="D50" s="2">
        <v>1928</v>
      </c>
      <c r="E50" s="2">
        <v>2161.54</v>
      </c>
      <c r="F50" s="2">
        <v>2000</v>
      </c>
      <c r="G50" s="2">
        <v>1927.8</v>
      </c>
      <c r="H50" s="2">
        <v>2000</v>
      </c>
      <c r="I50" s="2">
        <v>963.9</v>
      </c>
      <c r="J50" s="12">
        <v>2000</v>
      </c>
    </row>
    <row r="51" spans="1:10" ht="15" customHeight="1" x14ac:dyDescent="0.25">
      <c r="A51" s="1" t="s">
        <v>122</v>
      </c>
      <c r="B51" s="1" t="s">
        <v>216</v>
      </c>
      <c r="C51" s="1" t="s">
        <v>217</v>
      </c>
      <c r="D51" s="2">
        <v>76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12">
        <v>0</v>
      </c>
    </row>
    <row r="52" spans="1:10" ht="15" customHeight="1" x14ac:dyDescent="0.25">
      <c r="A52" s="1" t="s">
        <v>122</v>
      </c>
      <c r="B52" s="1" t="s">
        <v>218</v>
      </c>
      <c r="C52" s="1" t="s">
        <v>143</v>
      </c>
      <c r="D52" s="2">
        <v>0</v>
      </c>
      <c r="E52" s="2">
        <v>0</v>
      </c>
      <c r="F52" s="2">
        <v>90</v>
      </c>
      <c r="G52" s="2">
        <v>91.61</v>
      </c>
      <c r="H52" s="2">
        <v>70</v>
      </c>
      <c r="I52" s="2">
        <v>178</v>
      </c>
      <c r="J52" s="12">
        <v>90</v>
      </c>
    </row>
    <row r="53" spans="1:10" ht="15" customHeight="1" x14ac:dyDescent="0.25">
      <c r="A53" s="1" t="s">
        <v>122</v>
      </c>
      <c r="B53" s="1" t="s">
        <v>219</v>
      </c>
      <c r="C53" s="1" t="s">
        <v>145</v>
      </c>
      <c r="D53" s="2">
        <v>0</v>
      </c>
      <c r="E53" s="2">
        <v>1499.83</v>
      </c>
      <c r="F53" s="2">
        <v>0</v>
      </c>
      <c r="G53" s="2">
        <v>0</v>
      </c>
      <c r="H53" s="2">
        <v>1500</v>
      </c>
      <c r="I53" s="2">
        <v>48</v>
      </c>
      <c r="J53" s="12">
        <v>0</v>
      </c>
    </row>
    <row r="54" spans="1:10" ht="15" customHeight="1" x14ac:dyDescent="0.25">
      <c r="A54" s="1" t="s">
        <v>122</v>
      </c>
      <c r="B54" s="1" t="s">
        <v>220</v>
      </c>
      <c r="C54" s="1" t="s">
        <v>147</v>
      </c>
      <c r="D54" s="2">
        <v>525</v>
      </c>
      <c r="E54" s="2">
        <v>26</v>
      </c>
      <c r="F54" s="2">
        <v>500</v>
      </c>
      <c r="G54" s="2">
        <v>350</v>
      </c>
      <c r="H54" s="2">
        <v>500</v>
      </c>
      <c r="I54" s="2">
        <v>0</v>
      </c>
      <c r="J54" s="12">
        <v>500</v>
      </c>
    </row>
    <row r="55" spans="1:10" ht="15" customHeight="1" x14ac:dyDescent="0.25">
      <c r="A55" s="1" t="s">
        <v>122</v>
      </c>
      <c r="B55" s="1" t="s">
        <v>221</v>
      </c>
      <c r="C55" s="1" t="s">
        <v>166</v>
      </c>
      <c r="D55" s="2">
        <v>420</v>
      </c>
      <c r="E55" s="2">
        <v>455</v>
      </c>
      <c r="F55" s="2">
        <v>420</v>
      </c>
      <c r="G55" s="2">
        <v>385</v>
      </c>
      <c r="H55" s="2">
        <v>420</v>
      </c>
      <c r="I55" s="2">
        <v>210</v>
      </c>
      <c r="J55" s="12">
        <v>420</v>
      </c>
    </row>
    <row r="56" spans="1:10" ht="15" customHeight="1" x14ac:dyDescent="0.25">
      <c r="A56" s="1" t="s">
        <v>122</v>
      </c>
      <c r="B56" s="1" t="s">
        <v>222</v>
      </c>
      <c r="C56" s="1" t="s">
        <v>170</v>
      </c>
      <c r="D56" s="2">
        <v>433</v>
      </c>
      <c r="E56" s="2">
        <v>0</v>
      </c>
      <c r="F56" s="2">
        <v>200</v>
      </c>
      <c r="G56" s="2">
        <v>0</v>
      </c>
      <c r="H56" s="2">
        <v>200</v>
      </c>
      <c r="I56" s="2">
        <v>0</v>
      </c>
      <c r="J56" s="12">
        <v>0</v>
      </c>
    </row>
    <row r="57" spans="1:10" ht="15" customHeight="1" x14ac:dyDescent="0.25">
      <c r="A57" s="1" t="s">
        <v>122</v>
      </c>
      <c r="B57" s="1" t="s">
        <v>223</v>
      </c>
      <c r="C57" s="1" t="s">
        <v>176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2">
        <v>0</v>
      </c>
    </row>
    <row r="58" spans="1:10" ht="15" customHeight="1" x14ac:dyDescent="0.25">
      <c r="A58" s="1" t="s">
        <v>122</v>
      </c>
      <c r="B58" s="1" t="s">
        <v>224</v>
      </c>
      <c r="C58" s="1" t="s">
        <v>186</v>
      </c>
      <c r="D58" s="2">
        <v>0</v>
      </c>
      <c r="E58" s="2">
        <v>0</v>
      </c>
      <c r="F58" s="2">
        <v>0</v>
      </c>
      <c r="G58" s="2">
        <v>227.5</v>
      </c>
      <c r="H58" s="2">
        <v>440</v>
      </c>
      <c r="I58" s="2">
        <v>0</v>
      </c>
      <c r="J58" s="12">
        <v>440</v>
      </c>
    </row>
    <row r="59" spans="1:10" ht="15" customHeight="1" x14ac:dyDescent="0.25">
      <c r="A59" s="1" t="s">
        <v>122</v>
      </c>
      <c r="B59" s="1" t="s">
        <v>225</v>
      </c>
      <c r="C59" s="1" t="s">
        <v>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2">
        <v>0</v>
      </c>
    </row>
    <row r="60" spans="1:10" ht="15" customHeight="1" x14ac:dyDescent="0.25">
      <c r="A60" s="1" t="s">
        <v>122</v>
      </c>
      <c r="B60" s="1" t="s">
        <v>226</v>
      </c>
      <c r="C60" s="1" t="s">
        <v>199</v>
      </c>
      <c r="D60" s="2">
        <v>20</v>
      </c>
      <c r="E60" s="2">
        <v>1253</v>
      </c>
      <c r="F60" s="2">
        <v>500</v>
      </c>
      <c r="G60" s="2">
        <v>10</v>
      </c>
      <c r="H60" s="2">
        <v>500</v>
      </c>
      <c r="I60" s="2">
        <v>20</v>
      </c>
      <c r="J60" s="12">
        <v>500</v>
      </c>
    </row>
    <row r="61" spans="1:10" ht="15" customHeight="1" x14ac:dyDescent="0.25">
      <c r="A61" s="1" t="s">
        <v>122</v>
      </c>
      <c r="B61" s="1" t="s">
        <v>227</v>
      </c>
      <c r="C61" s="1" t="s">
        <v>209</v>
      </c>
      <c r="D61" s="2">
        <v>300</v>
      </c>
      <c r="E61" s="2">
        <v>0</v>
      </c>
      <c r="F61" s="2">
        <v>0</v>
      </c>
      <c r="G61" s="2">
        <v>2289.1799999999998</v>
      </c>
      <c r="H61" s="2">
        <v>0</v>
      </c>
      <c r="I61" s="2">
        <v>452.5</v>
      </c>
      <c r="J61" s="12">
        <v>0</v>
      </c>
    </row>
    <row r="62" spans="1:10" s="28" customFormat="1" ht="15" customHeight="1" x14ac:dyDescent="0.25">
      <c r="A62" s="25"/>
      <c r="B62" s="25"/>
      <c r="C62" s="25" t="s">
        <v>802</v>
      </c>
      <c r="D62" s="26"/>
      <c r="E62" s="26"/>
      <c r="F62" s="26"/>
      <c r="G62" s="26"/>
      <c r="H62" s="26"/>
      <c r="I62" s="26"/>
      <c r="J62" s="27">
        <f>SUM(J49:J61)</f>
        <v>30030</v>
      </c>
    </row>
    <row r="63" spans="1:10" ht="15" customHeight="1" x14ac:dyDescent="0.25">
      <c r="A63" s="1" t="s">
        <v>122</v>
      </c>
      <c r="B63" s="1" t="s">
        <v>438</v>
      </c>
      <c r="C63" s="1" t="s">
        <v>145</v>
      </c>
      <c r="D63" s="2">
        <v>0</v>
      </c>
      <c r="E63" s="2">
        <v>46068.55</v>
      </c>
      <c r="F63" s="2">
        <v>0</v>
      </c>
      <c r="G63" s="2">
        <v>2062.4299999999998</v>
      </c>
      <c r="H63" s="2">
        <v>0</v>
      </c>
      <c r="I63" s="2">
        <v>0</v>
      </c>
      <c r="J63" s="12">
        <v>0</v>
      </c>
    </row>
    <row r="64" spans="1:10" ht="15" customHeight="1" x14ac:dyDescent="0.25">
      <c r="A64" s="1" t="s">
        <v>122</v>
      </c>
      <c r="B64" s="1" t="s">
        <v>228</v>
      </c>
      <c r="C64" s="1" t="s">
        <v>124</v>
      </c>
      <c r="D64" s="2">
        <v>21574</v>
      </c>
      <c r="E64" s="2">
        <v>22173.68</v>
      </c>
      <c r="F64" s="2">
        <v>23860</v>
      </c>
      <c r="G64" s="2">
        <v>22469.37</v>
      </c>
      <c r="H64" s="2">
        <v>26280</v>
      </c>
      <c r="I64" s="2">
        <v>10573.27</v>
      </c>
      <c r="J64" s="12">
        <v>26930</v>
      </c>
    </row>
    <row r="65" spans="1:10" ht="15" customHeight="1" x14ac:dyDescent="0.25">
      <c r="A65" s="1" t="s">
        <v>122</v>
      </c>
      <c r="B65" s="1" t="s">
        <v>229</v>
      </c>
      <c r="C65" s="1" t="s">
        <v>127</v>
      </c>
      <c r="D65" s="2">
        <v>0</v>
      </c>
      <c r="E65" s="2">
        <v>42.47</v>
      </c>
      <c r="F65" s="2">
        <v>0</v>
      </c>
      <c r="G65" s="2">
        <v>0</v>
      </c>
      <c r="H65" s="2">
        <v>0</v>
      </c>
      <c r="I65" s="2">
        <v>0</v>
      </c>
      <c r="J65" s="12">
        <v>0</v>
      </c>
    </row>
    <row r="66" spans="1:10" ht="15" customHeight="1" x14ac:dyDescent="0.25">
      <c r="A66" s="1" t="s">
        <v>122</v>
      </c>
      <c r="B66" s="1" t="s">
        <v>230</v>
      </c>
      <c r="C66" s="1" t="s">
        <v>129</v>
      </c>
      <c r="D66" s="2">
        <v>1618</v>
      </c>
      <c r="E66" s="2">
        <v>1648.26</v>
      </c>
      <c r="F66" s="2">
        <v>1660</v>
      </c>
      <c r="G66" s="2">
        <v>1686.73</v>
      </c>
      <c r="H66" s="2">
        <v>1850</v>
      </c>
      <c r="I66" s="2">
        <v>827.78</v>
      </c>
      <c r="J66" s="12">
        <v>1890</v>
      </c>
    </row>
    <row r="67" spans="1:10" ht="15" customHeight="1" x14ac:dyDescent="0.25">
      <c r="A67" s="1" t="s">
        <v>122</v>
      </c>
      <c r="B67" s="1" t="s">
        <v>231</v>
      </c>
      <c r="C67" s="1" t="s">
        <v>131</v>
      </c>
      <c r="D67" s="2">
        <v>1650</v>
      </c>
      <c r="E67" s="2">
        <v>1884.29</v>
      </c>
      <c r="F67" s="2">
        <v>1830</v>
      </c>
      <c r="G67" s="2">
        <v>1866.41</v>
      </c>
      <c r="H67" s="2">
        <v>2010</v>
      </c>
      <c r="I67" s="2">
        <v>872.17</v>
      </c>
      <c r="J67" s="12">
        <v>2060</v>
      </c>
    </row>
    <row r="68" spans="1:10" ht="15" customHeight="1" x14ac:dyDescent="0.25">
      <c r="A68" s="1" t="s">
        <v>122</v>
      </c>
      <c r="B68" s="1" t="s">
        <v>232</v>
      </c>
      <c r="C68" s="1" t="s">
        <v>133</v>
      </c>
      <c r="D68" s="2">
        <v>2940</v>
      </c>
      <c r="E68" s="2">
        <v>2270.58</v>
      </c>
      <c r="F68" s="2">
        <v>2260</v>
      </c>
      <c r="G68" s="2">
        <v>2842.81</v>
      </c>
      <c r="H68" s="2">
        <v>3050</v>
      </c>
      <c r="I68" s="2">
        <v>1559.2</v>
      </c>
      <c r="J68" s="12">
        <v>2620</v>
      </c>
    </row>
    <row r="69" spans="1:10" ht="15" customHeight="1" x14ac:dyDescent="0.25">
      <c r="A69" s="1" t="s">
        <v>122</v>
      </c>
      <c r="B69" s="1" t="s">
        <v>233</v>
      </c>
      <c r="C69" s="1" t="s">
        <v>135</v>
      </c>
      <c r="D69" s="2">
        <v>0</v>
      </c>
      <c r="E69" s="2">
        <v>123.77</v>
      </c>
      <c r="F69" s="2">
        <v>40</v>
      </c>
      <c r="G69" s="2">
        <v>41.04</v>
      </c>
      <c r="H69" s="2">
        <v>50</v>
      </c>
      <c r="I69" s="2">
        <v>21.04</v>
      </c>
      <c r="J69" s="12">
        <v>40</v>
      </c>
    </row>
    <row r="70" spans="1:10" ht="15" customHeight="1" x14ac:dyDescent="0.25">
      <c r="A70" s="1" t="s">
        <v>122</v>
      </c>
      <c r="B70" s="1" t="s">
        <v>234</v>
      </c>
      <c r="C70" s="1" t="s">
        <v>137</v>
      </c>
      <c r="D70" s="2">
        <v>0</v>
      </c>
      <c r="E70" s="2">
        <v>26.83</v>
      </c>
      <c r="F70" s="2">
        <v>30</v>
      </c>
      <c r="G70" s="2">
        <v>7.42</v>
      </c>
      <c r="H70" s="2">
        <v>10</v>
      </c>
      <c r="I70" s="2">
        <v>2.7</v>
      </c>
      <c r="J70" s="12">
        <v>10</v>
      </c>
    </row>
    <row r="71" spans="1:10" ht="15" customHeight="1" x14ac:dyDescent="0.25">
      <c r="A71" s="1" t="s">
        <v>122</v>
      </c>
      <c r="B71" s="1" t="s">
        <v>235</v>
      </c>
      <c r="C71" s="1" t="s">
        <v>143</v>
      </c>
      <c r="D71" s="2">
        <v>0</v>
      </c>
      <c r="E71" s="2">
        <v>0</v>
      </c>
      <c r="F71" s="2">
        <v>100</v>
      </c>
      <c r="G71" s="2">
        <v>101.79</v>
      </c>
      <c r="H71" s="2">
        <v>100</v>
      </c>
      <c r="I71" s="2">
        <v>257.31</v>
      </c>
      <c r="J71" s="12">
        <v>130</v>
      </c>
    </row>
    <row r="72" spans="1:10" ht="15" customHeight="1" x14ac:dyDescent="0.25">
      <c r="A72" s="1" t="s">
        <v>122</v>
      </c>
      <c r="B72" s="1" t="s">
        <v>236</v>
      </c>
      <c r="C72" s="1" t="s">
        <v>145</v>
      </c>
      <c r="D72" s="2">
        <v>225</v>
      </c>
      <c r="E72" s="2">
        <v>14.15</v>
      </c>
      <c r="F72" s="2">
        <v>100</v>
      </c>
      <c r="G72" s="2">
        <v>0</v>
      </c>
      <c r="H72" s="2">
        <v>100</v>
      </c>
      <c r="I72" s="2">
        <v>0</v>
      </c>
      <c r="J72" s="12">
        <v>100</v>
      </c>
    </row>
    <row r="73" spans="1:10" ht="15" customHeight="1" x14ac:dyDescent="0.25">
      <c r="A73" s="1" t="s">
        <v>122</v>
      </c>
      <c r="B73" s="1" t="s">
        <v>237</v>
      </c>
      <c r="C73" s="1" t="s">
        <v>147</v>
      </c>
      <c r="D73" s="2">
        <v>150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12">
        <v>0</v>
      </c>
    </row>
    <row r="74" spans="1:10" ht="15" customHeight="1" x14ac:dyDescent="0.25">
      <c r="A74" s="1" t="s">
        <v>122</v>
      </c>
      <c r="B74" s="1" t="s">
        <v>238</v>
      </c>
      <c r="C74" s="1" t="s">
        <v>151</v>
      </c>
      <c r="D74" s="2">
        <v>0</v>
      </c>
      <c r="E74" s="2">
        <v>300</v>
      </c>
      <c r="F74" s="2">
        <v>0</v>
      </c>
      <c r="G74" s="2">
        <v>0</v>
      </c>
      <c r="H74" s="2">
        <v>0</v>
      </c>
      <c r="I74" s="2">
        <v>2992.5</v>
      </c>
      <c r="J74" s="12">
        <v>0</v>
      </c>
    </row>
    <row r="75" spans="1:10" ht="15" customHeight="1" x14ac:dyDescent="0.25">
      <c r="A75" s="1" t="s">
        <v>122</v>
      </c>
      <c r="B75" s="1" t="s">
        <v>239</v>
      </c>
      <c r="C75" s="1" t="s">
        <v>155</v>
      </c>
      <c r="D75" s="2">
        <v>11018</v>
      </c>
      <c r="E75" s="2">
        <v>26583</v>
      </c>
      <c r="F75" s="2">
        <v>15000</v>
      </c>
      <c r="G75" s="2">
        <v>33398.58</v>
      </c>
      <c r="H75" s="2">
        <v>15000</v>
      </c>
      <c r="I75" s="2">
        <v>-1593.75</v>
      </c>
      <c r="J75" s="12">
        <v>15000</v>
      </c>
    </row>
    <row r="76" spans="1:10" ht="15" customHeight="1" x14ac:dyDescent="0.25">
      <c r="A76" s="1" t="s">
        <v>122</v>
      </c>
      <c r="B76" s="1" t="s">
        <v>240</v>
      </c>
      <c r="C76" s="1" t="s">
        <v>157</v>
      </c>
      <c r="D76" s="2">
        <v>4838</v>
      </c>
      <c r="E76" s="2">
        <v>1103.5</v>
      </c>
      <c r="F76" s="2">
        <v>4800</v>
      </c>
      <c r="G76" s="2">
        <v>0</v>
      </c>
      <c r="H76" s="2">
        <v>4800</v>
      </c>
      <c r="I76" s="2">
        <v>217</v>
      </c>
      <c r="J76" s="12">
        <v>4800</v>
      </c>
    </row>
    <row r="77" spans="1:10" ht="15" customHeight="1" x14ac:dyDescent="0.25">
      <c r="A77" s="1" t="s">
        <v>122</v>
      </c>
      <c r="B77" s="1" t="s">
        <v>241</v>
      </c>
      <c r="C77" s="1" t="s">
        <v>164</v>
      </c>
      <c r="D77" s="2">
        <v>13901</v>
      </c>
      <c r="E77" s="2">
        <v>7489.05</v>
      </c>
      <c r="F77" s="2">
        <v>14000</v>
      </c>
      <c r="G77" s="2">
        <v>7928.49</v>
      </c>
      <c r="H77" s="2">
        <v>10000</v>
      </c>
      <c r="I77" s="2">
        <v>3523.95</v>
      </c>
      <c r="J77" s="12">
        <v>10000</v>
      </c>
    </row>
    <row r="78" spans="1:10" ht="15" customHeight="1" x14ac:dyDescent="0.25">
      <c r="A78" s="1" t="s">
        <v>122</v>
      </c>
      <c r="B78" s="1" t="s">
        <v>242</v>
      </c>
      <c r="C78" s="1" t="s">
        <v>168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2">
        <v>0</v>
      </c>
    </row>
    <row r="79" spans="1:10" ht="15" customHeight="1" x14ac:dyDescent="0.25">
      <c r="A79" s="1" t="s">
        <v>122</v>
      </c>
      <c r="B79" s="1" t="s">
        <v>243</v>
      </c>
      <c r="C79" s="1" t="s">
        <v>176</v>
      </c>
      <c r="D79" s="2">
        <v>575</v>
      </c>
      <c r="E79" s="2">
        <v>800</v>
      </c>
      <c r="F79" s="2">
        <v>575</v>
      </c>
      <c r="G79" s="2">
        <v>0</v>
      </c>
      <c r="H79" s="2">
        <v>600</v>
      </c>
      <c r="I79" s="2">
        <v>0</v>
      </c>
      <c r="J79" s="12">
        <v>600</v>
      </c>
    </row>
    <row r="80" spans="1:10" ht="15" customHeight="1" x14ac:dyDescent="0.25">
      <c r="A80" s="1" t="s">
        <v>122</v>
      </c>
      <c r="B80" s="1" t="s">
        <v>244</v>
      </c>
      <c r="C80" s="1" t="s">
        <v>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12">
        <v>0</v>
      </c>
    </row>
    <row r="81" spans="1:10" ht="15" customHeight="1" x14ac:dyDescent="0.25">
      <c r="A81" s="1" t="s">
        <v>122</v>
      </c>
      <c r="B81" s="1" t="s">
        <v>245</v>
      </c>
      <c r="C81" s="1" t="s">
        <v>213</v>
      </c>
      <c r="D81" s="2">
        <v>0</v>
      </c>
      <c r="E81" s="2">
        <v>24652.639999999999</v>
      </c>
      <c r="F81" s="2">
        <v>25000</v>
      </c>
      <c r="G81" s="2">
        <v>22769.24</v>
      </c>
      <c r="H81" s="2">
        <v>25000</v>
      </c>
      <c r="I81" s="2">
        <v>0</v>
      </c>
      <c r="J81" s="12">
        <v>25000</v>
      </c>
    </row>
    <row r="82" spans="1:10" s="28" customFormat="1" ht="15" customHeight="1" x14ac:dyDescent="0.25">
      <c r="A82" s="25"/>
      <c r="B82" s="25"/>
      <c r="C82" s="25" t="s">
        <v>801</v>
      </c>
      <c r="D82" s="26"/>
      <c r="E82" s="26"/>
      <c r="F82" s="26"/>
      <c r="G82" s="26"/>
      <c r="H82" s="26"/>
      <c r="I82" s="26"/>
      <c r="J82" s="27">
        <f>SUM(J64:J81)</f>
        <v>89180</v>
      </c>
    </row>
    <row r="83" spans="1:10" ht="15" customHeight="1" x14ac:dyDescent="0.25">
      <c r="A83" s="1" t="s">
        <v>122</v>
      </c>
      <c r="B83" s="1" t="s">
        <v>246</v>
      </c>
      <c r="C83" s="1" t="s">
        <v>124</v>
      </c>
      <c r="D83" s="2">
        <v>226540</v>
      </c>
      <c r="E83" s="2">
        <v>170054.15</v>
      </c>
      <c r="F83" s="2">
        <v>239880</v>
      </c>
      <c r="G83" s="2">
        <v>222998.6</v>
      </c>
      <c r="H83" s="2">
        <v>261920</v>
      </c>
      <c r="I83" s="2">
        <v>111187.33</v>
      </c>
      <c r="J83" s="12">
        <v>316220</v>
      </c>
    </row>
    <row r="84" spans="1:10" ht="15" customHeight="1" x14ac:dyDescent="0.25">
      <c r="A84" s="1" t="s">
        <v>122</v>
      </c>
      <c r="B84" s="1" t="s">
        <v>247</v>
      </c>
      <c r="C84" s="1" t="s">
        <v>127</v>
      </c>
      <c r="D84" s="2">
        <v>0</v>
      </c>
      <c r="E84" s="2">
        <v>86.18</v>
      </c>
      <c r="F84" s="2">
        <v>0</v>
      </c>
      <c r="G84" s="2">
        <v>2168.77</v>
      </c>
      <c r="H84" s="2">
        <v>0</v>
      </c>
      <c r="I84" s="2">
        <v>553.55999999999995</v>
      </c>
      <c r="J84" s="12">
        <v>1500</v>
      </c>
    </row>
    <row r="85" spans="1:10" ht="15" customHeight="1" x14ac:dyDescent="0.25">
      <c r="A85" s="1" t="s">
        <v>122</v>
      </c>
      <c r="B85" s="1" t="s">
        <v>248</v>
      </c>
      <c r="C85" s="1" t="s">
        <v>129</v>
      </c>
      <c r="D85" s="2">
        <v>38399</v>
      </c>
      <c r="E85" s="2">
        <v>25983.37</v>
      </c>
      <c r="F85" s="2">
        <v>42460</v>
      </c>
      <c r="G85" s="2">
        <v>24094.41</v>
      </c>
      <c r="H85" s="2">
        <v>33530</v>
      </c>
      <c r="I85" s="2">
        <v>11373.35</v>
      </c>
      <c r="J85" s="12">
        <v>38560</v>
      </c>
    </row>
    <row r="86" spans="1:10" ht="15" customHeight="1" x14ac:dyDescent="0.25">
      <c r="A86" s="1" t="s">
        <v>122</v>
      </c>
      <c r="B86" s="1" t="s">
        <v>249</v>
      </c>
      <c r="C86" s="1" t="s">
        <v>131</v>
      </c>
      <c r="D86" s="2">
        <v>3285</v>
      </c>
      <c r="E86" s="2">
        <v>4932.1099999999997</v>
      </c>
      <c r="F86" s="2">
        <v>7010</v>
      </c>
      <c r="G86" s="2">
        <v>9125.83</v>
      </c>
      <c r="H86" s="2">
        <v>8030</v>
      </c>
      <c r="I86" s="2">
        <v>4441.29</v>
      </c>
      <c r="J86" s="12">
        <v>8550</v>
      </c>
    </row>
    <row r="87" spans="1:10" ht="15" customHeight="1" x14ac:dyDescent="0.25">
      <c r="A87" s="1" t="s">
        <v>122</v>
      </c>
      <c r="B87" s="1" t="s">
        <v>250</v>
      </c>
      <c r="C87" s="1" t="s">
        <v>133</v>
      </c>
      <c r="D87" s="2">
        <v>29400</v>
      </c>
      <c r="E87" s="2">
        <v>6750.58</v>
      </c>
      <c r="F87" s="2">
        <v>15250</v>
      </c>
      <c r="G87" s="2">
        <v>15046.8</v>
      </c>
      <c r="H87" s="2">
        <v>31170</v>
      </c>
      <c r="I87" s="2">
        <v>5649.92</v>
      </c>
      <c r="J87" s="12">
        <v>34120</v>
      </c>
    </row>
    <row r="88" spans="1:10" ht="15" customHeight="1" x14ac:dyDescent="0.25">
      <c r="A88" s="1" t="s">
        <v>122</v>
      </c>
      <c r="B88" s="1" t="s">
        <v>251</v>
      </c>
      <c r="C88" s="1" t="s">
        <v>135</v>
      </c>
      <c r="D88" s="2">
        <v>0</v>
      </c>
      <c r="E88" s="2">
        <v>186.27</v>
      </c>
      <c r="F88" s="2">
        <v>430</v>
      </c>
      <c r="G88" s="2">
        <v>398.82</v>
      </c>
      <c r="H88" s="2">
        <v>460</v>
      </c>
      <c r="I88" s="2">
        <v>210.96</v>
      </c>
      <c r="J88" s="12">
        <v>590</v>
      </c>
    </row>
    <row r="89" spans="1:10" ht="15" customHeight="1" x14ac:dyDescent="0.25">
      <c r="A89" s="1" t="s">
        <v>122</v>
      </c>
      <c r="B89" s="1" t="s">
        <v>252</v>
      </c>
      <c r="C89" s="1" t="s">
        <v>137</v>
      </c>
      <c r="D89" s="2">
        <v>0</v>
      </c>
      <c r="E89" s="2">
        <v>161.28</v>
      </c>
      <c r="F89" s="2">
        <v>280</v>
      </c>
      <c r="G89" s="2">
        <v>76.45</v>
      </c>
      <c r="H89" s="2">
        <v>70</v>
      </c>
      <c r="I89" s="2">
        <v>32.4</v>
      </c>
      <c r="J89" s="12">
        <v>90</v>
      </c>
    </row>
    <row r="90" spans="1:10" ht="15" customHeight="1" x14ac:dyDescent="0.25">
      <c r="A90" s="1" t="s">
        <v>122</v>
      </c>
      <c r="B90" s="1" t="s">
        <v>253</v>
      </c>
      <c r="C90" s="1" t="s">
        <v>217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2">
        <v>0</v>
      </c>
    </row>
    <row r="91" spans="1:10" ht="15" customHeight="1" x14ac:dyDescent="0.25">
      <c r="A91" s="1" t="s">
        <v>122</v>
      </c>
      <c r="B91" s="1" t="s">
        <v>254</v>
      </c>
      <c r="C91" s="1" t="s">
        <v>143</v>
      </c>
      <c r="D91" s="2">
        <v>8978</v>
      </c>
      <c r="E91" s="2">
        <v>9071.1299999999992</v>
      </c>
      <c r="F91" s="2">
        <v>8760</v>
      </c>
      <c r="G91" s="2">
        <v>8610.5300000000007</v>
      </c>
      <c r="H91" s="2">
        <v>11600</v>
      </c>
      <c r="I91" s="2">
        <v>15179</v>
      </c>
      <c r="J91" s="12">
        <v>26090</v>
      </c>
    </row>
    <row r="92" spans="1:10" ht="15" customHeight="1" x14ac:dyDescent="0.25">
      <c r="A92" s="1" t="s">
        <v>122</v>
      </c>
      <c r="B92" s="1" t="s">
        <v>255</v>
      </c>
      <c r="C92" s="1" t="s">
        <v>145</v>
      </c>
      <c r="D92" s="2">
        <v>2327</v>
      </c>
      <c r="E92" s="2">
        <v>5406.94</v>
      </c>
      <c r="F92" s="2">
        <v>6500</v>
      </c>
      <c r="G92" s="2">
        <v>6251.59</v>
      </c>
      <c r="H92" s="2">
        <v>3600</v>
      </c>
      <c r="I92" s="2">
        <v>1767.56</v>
      </c>
      <c r="J92" s="12">
        <v>4000</v>
      </c>
    </row>
    <row r="93" spans="1:10" ht="15" customHeight="1" x14ac:dyDescent="0.25">
      <c r="A93" s="1" t="s">
        <v>122</v>
      </c>
      <c r="B93" s="1" t="s">
        <v>256</v>
      </c>
      <c r="C93" s="1" t="s">
        <v>147</v>
      </c>
      <c r="D93" s="2">
        <v>2615</v>
      </c>
      <c r="E93" s="2">
        <v>3515.24</v>
      </c>
      <c r="F93" s="2">
        <v>3000</v>
      </c>
      <c r="G93" s="2">
        <v>2829.98</v>
      </c>
      <c r="H93" s="2">
        <v>3500</v>
      </c>
      <c r="I93" s="2">
        <v>649.48</v>
      </c>
      <c r="J93" s="12">
        <v>3500</v>
      </c>
    </row>
    <row r="94" spans="1:10" ht="15" customHeight="1" x14ac:dyDescent="0.25">
      <c r="A94" s="1" t="s">
        <v>122</v>
      </c>
      <c r="B94" s="1" t="s">
        <v>257</v>
      </c>
      <c r="C94" s="1" t="s">
        <v>149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2">
        <v>0</v>
      </c>
    </row>
    <row r="95" spans="1:10" ht="15" customHeight="1" x14ac:dyDescent="0.25">
      <c r="A95" s="1" t="s">
        <v>122</v>
      </c>
      <c r="B95" s="1" t="s">
        <v>258</v>
      </c>
      <c r="C95" s="1" t="s">
        <v>259</v>
      </c>
      <c r="D95" s="2">
        <v>2024</v>
      </c>
      <c r="E95" s="2">
        <v>7303.47</v>
      </c>
      <c r="F95" s="2">
        <v>3000</v>
      </c>
      <c r="G95" s="2">
        <v>2207.69</v>
      </c>
      <c r="H95" s="2">
        <v>3000</v>
      </c>
      <c r="I95" s="2">
        <v>4044.51</v>
      </c>
      <c r="J95" s="12">
        <v>4000</v>
      </c>
    </row>
    <row r="96" spans="1:10" ht="15" customHeight="1" x14ac:dyDescent="0.25">
      <c r="A96" s="1" t="s">
        <v>122</v>
      </c>
      <c r="B96" s="1" t="s">
        <v>260</v>
      </c>
      <c r="C96" s="1" t="s">
        <v>155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2">
        <v>0</v>
      </c>
    </row>
    <row r="97" spans="1:11" ht="15" customHeight="1" x14ac:dyDescent="0.25">
      <c r="A97" s="1" t="s">
        <v>122</v>
      </c>
      <c r="B97" s="1" t="s">
        <v>261</v>
      </c>
      <c r="C97" s="1" t="s">
        <v>157</v>
      </c>
      <c r="D97" s="2">
        <v>8118</v>
      </c>
      <c r="E97" s="2">
        <v>7717.9</v>
      </c>
      <c r="F97" s="2">
        <v>8500</v>
      </c>
      <c r="G97" s="2">
        <v>7925.68</v>
      </c>
      <c r="H97" s="2">
        <v>8500</v>
      </c>
      <c r="I97" s="2">
        <v>3303.47</v>
      </c>
      <c r="J97" s="12">
        <v>8500</v>
      </c>
    </row>
    <row r="98" spans="1:11" ht="15" customHeight="1" x14ac:dyDescent="0.25">
      <c r="A98" s="1" t="s">
        <v>122</v>
      </c>
      <c r="B98" s="1" t="s">
        <v>262</v>
      </c>
      <c r="C98" s="1" t="s">
        <v>159</v>
      </c>
      <c r="D98" s="2">
        <v>0</v>
      </c>
      <c r="E98" s="2">
        <v>1115.8399999999999</v>
      </c>
      <c r="F98" s="2">
        <v>0</v>
      </c>
      <c r="G98" s="2">
        <v>1710.25</v>
      </c>
      <c r="H98" s="2">
        <v>500</v>
      </c>
      <c r="I98" s="2">
        <v>1170</v>
      </c>
      <c r="J98" s="12">
        <v>1200</v>
      </c>
    </row>
    <row r="99" spans="1:11" ht="15" customHeight="1" x14ac:dyDescent="0.25">
      <c r="A99" s="1" t="s">
        <v>122</v>
      </c>
      <c r="B99" s="1" t="s">
        <v>263</v>
      </c>
      <c r="C99" s="1" t="s">
        <v>161</v>
      </c>
      <c r="D99" s="2">
        <v>0</v>
      </c>
      <c r="E99" s="2">
        <v>941.25</v>
      </c>
      <c r="F99" s="2">
        <v>0</v>
      </c>
      <c r="G99" s="2">
        <v>256.8</v>
      </c>
      <c r="H99" s="2">
        <v>500</v>
      </c>
      <c r="I99" s="2">
        <v>0</v>
      </c>
      <c r="J99" s="12">
        <v>500</v>
      </c>
    </row>
    <row r="100" spans="1:11" ht="15" customHeight="1" x14ac:dyDescent="0.25">
      <c r="A100" s="1" t="s">
        <v>122</v>
      </c>
      <c r="B100" s="1" t="s">
        <v>264</v>
      </c>
      <c r="C100" s="1" t="s">
        <v>151</v>
      </c>
      <c r="D100" s="2">
        <v>0</v>
      </c>
      <c r="E100" s="2">
        <v>182.23</v>
      </c>
      <c r="F100" s="2">
        <v>0</v>
      </c>
      <c r="G100" s="2">
        <v>1187</v>
      </c>
      <c r="H100" s="2">
        <v>500</v>
      </c>
      <c r="I100" s="2">
        <v>758</v>
      </c>
      <c r="J100" s="12">
        <v>1000</v>
      </c>
    </row>
    <row r="101" spans="1:11" ht="15" customHeight="1" x14ac:dyDescent="0.25">
      <c r="A101" s="1" t="s">
        <v>122</v>
      </c>
      <c r="B101" s="1" t="s">
        <v>265</v>
      </c>
      <c r="C101" s="1" t="s">
        <v>166</v>
      </c>
      <c r="D101" s="2">
        <v>3862</v>
      </c>
      <c r="E101" s="2">
        <v>2842.51</v>
      </c>
      <c r="F101" s="2">
        <v>3900</v>
      </c>
      <c r="G101" s="2">
        <v>2742.32</v>
      </c>
      <c r="H101" s="2">
        <v>3900</v>
      </c>
      <c r="I101" s="2">
        <v>1338.27</v>
      </c>
      <c r="J101" s="12">
        <v>3000</v>
      </c>
    </row>
    <row r="102" spans="1:11" ht="15" customHeight="1" x14ac:dyDescent="0.25">
      <c r="A102" s="1" t="s">
        <v>122</v>
      </c>
      <c r="B102" s="1" t="s">
        <v>266</v>
      </c>
      <c r="C102" s="1" t="s">
        <v>168</v>
      </c>
      <c r="D102" s="2">
        <v>0</v>
      </c>
      <c r="E102" s="2">
        <v>0</v>
      </c>
      <c r="F102" s="2">
        <v>100</v>
      </c>
      <c r="G102" s="2">
        <v>4.1500000000000004</v>
      </c>
      <c r="H102" s="2">
        <v>100</v>
      </c>
      <c r="I102" s="2">
        <v>0</v>
      </c>
      <c r="J102" s="12">
        <v>0</v>
      </c>
    </row>
    <row r="103" spans="1:11" ht="15" customHeight="1" x14ac:dyDescent="0.25">
      <c r="A103" s="1" t="s">
        <v>122</v>
      </c>
      <c r="B103" s="1" t="s">
        <v>267</v>
      </c>
      <c r="C103" s="1" t="s">
        <v>170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12">
        <v>0</v>
      </c>
    </row>
    <row r="104" spans="1:11" ht="15" customHeight="1" x14ac:dyDescent="0.25">
      <c r="A104" s="1" t="s">
        <v>122</v>
      </c>
      <c r="B104" s="1" t="s">
        <v>268</v>
      </c>
      <c r="C104" s="1" t="s">
        <v>180</v>
      </c>
      <c r="D104" s="2">
        <v>8278</v>
      </c>
      <c r="E104" s="2">
        <v>9075.93</v>
      </c>
      <c r="F104" s="2">
        <v>0</v>
      </c>
      <c r="G104" s="2">
        <v>3196</v>
      </c>
      <c r="H104" s="2">
        <v>0</v>
      </c>
      <c r="I104" s="2">
        <v>0</v>
      </c>
      <c r="J104" s="12">
        <v>0</v>
      </c>
    </row>
    <row r="105" spans="1:11" ht="15" customHeight="1" x14ac:dyDescent="0.25">
      <c r="A105" s="1" t="s">
        <v>122</v>
      </c>
      <c r="B105" s="1" t="s">
        <v>269</v>
      </c>
      <c r="C105" s="1" t="s">
        <v>182</v>
      </c>
      <c r="D105" s="2">
        <v>1230</v>
      </c>
      <c r="E105" s="2">
        <v>1649.49</v>
      </c>
      <c r="F105" s="2">
        <v>12080</v>
      </c>
      <c r="G105" s="2">
        <v>8238</v>
      </c>
      <c r="H105" s="2">
        <v>13210</v>
      </c>
      <c r="I105" s="2">
        <v>15808.76</v>
      </c>
      <c r="J105" s="12">
        <v>13780</v>
      </c>
    </row>
    <row r="106" spans="1:11" ht="15" customHeight="1" x14ac:dyDescent="0.25">
      <c r="A106" s="1" t="s">
        <v>122</v>
      </c>
      <c r="B106" s="1" t="s">
        <v>270</v>
      </c>
      <c r="C106" s="1" t="s">
        <v>184</v>
      </c>
      <c r="D106" s="2">
        <v>1016</v>
      </c>
      <c r="E106" s="2">
        <v>2215.52</v>
      </c>
      <c r="F106" s="2">
        <v>1500</v>
      </c>
      <c r="G106" s="2">
        <v>1595.17</v>
      </c>
      <c r="H106" s="2">
        <v>0</v>
      </c>
      <c r="I106" s="2">
        <v>1531.78</v>
      </c>
      <c r="J106" s="12">
        <v>2250</v>
      </c>
      <c r="K106" t="s">
        <v>800</v>
      </c>
    </row>
    <row r="107" spans="1:11" ht="15" customHeight="1" x14ac:dyDescent="0.25">
      <c r="A107" s="1" t="s">
        <v>122</v>
      </c>
      <c r="B107" s="1" t="s">
        <v>271</v>
      </c>
      <c r="C107" s="1" t="s">
        <v>272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12">
        <v>0</v>
      </c>
    </row>
    <row r="108" spans="1:11" ht="15" customHeight="1" x14ac:dyDescent="0.25">
      <c r="A108" s="1" t="s">
        <v>122</v>
      </c>
      <c r="B108" s="1" t="s">
        <v>273</v>
      </c>
      <c r="C108" s="1" t="s">
        <v>274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12">
        <v>0</v>
      </c>
    </row>
    <row r="109" spans="1:11" ht="15" customHeight="1" x14ac:dyDescent="0.25">
      <c r="A109" s="1" t="s">
        <v>122</v>
      </c>
      <c r="B109" s="1" t="s">
        <v>275</v>
      </c>
      <c r="C109" s="1" t="s">
        <v>186</v>
      </c>
      <c r="D109" s="2">
        <v>0</v>
      </c>
      <c r="E109" s="2">
        <v>11530.39</v>
      </c>
      <c r="F109" s="2">
        <v>850</v>
      </c>
      <c r="G109" s="2">
        <v>6182.94</v>
      </c>
      <c r="H109" s="2">
        <v>3000</v>
      </c>
      <c r="I109" s="2">
        <v>2128.9299999999998</v>
      </c>
      <c r="J109" s="12">
        <v>3000</v>
      </c>
    </row>
    <row r="110" spans="1:11" ht="15" customHeight="1" x14ac:dyDescent="0.25">
      <c r="A110" s="1" t="s">
        <v>122</v>
      </c>
      <c r="B110" s="1" t="s">
        <v>276</v>
      </c>
      <c r="C110" s="1" t="s">
        <v>190</v>
      </c>
      <c r="D110" s="2">
        <v>1080</v>
      </c>
      <c r="E110" s="2">
        <v>0</v>
      </c>
      <c r="F110" s="2">
        <v>1100</v>
      </c>
      <c r="G110" s="2">
        <v>0</v>
      </c>
      <c r="H110" s="2">
        <v>1010</v>
      </c>
      <c r="I110" s="2">
        <v>0</v>
      </c>
      <c r="J110" s="12">
        <v>1000</v>
      </c>
    </row>
    <row r="111" spans="1:11" ht="15" customHeight="1" x14ac:dyDescent="0.25">
      <c r="A111" s="1" t="s">
        <v>122</v>
      </c>
      <c r="B111" s="1" t="s">
        <v>277</v>
      </c>
      <c r="C111" s="1" t="s">
        <v>278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12">
        <v>0</v>
      </c>
    </row>
    <row r="112" spans="1:11" ht="15" customHeight="1" x14ac:dyDescent="0.25">
      <c r="A112" s="1" t="s">
        <v>122</v>
      </c>
      <c r="B112" s="1" t="s">
        <v>279</v>
      </c>
      <c r="C112" s="1" t="s">
        <v>194</v>
      </c>
      <c r="D112" s="2">
        <v>0</v>
      </c>
      <c r="E112" s="2">
        <v>174</v>
      </c>
      <c r="F112" s="2">
        <v>100</v>
      </c>
      <c r="G112" s="2">
        <v>84</v>
      </c>
      <c r="H112" s="2">
        <v>100</v>
      </c>
      <c r="I112" s="2">
        <v>0</v>
      </c>
      <c r="J112" s="12">
        <v>100</v>
      </c>
    </row>
    <row r="113" spans="1:10" ht="15" customHeight="1" x14ac:dyDescent="0.25">
      <c r="A113" s="1" t="s">
        <v>122</v>
      </c>
      <c r="B113" s="1" t="s">
        <v>280</v>
      </c>
      <c r="C113" s="1" t="s">
        <v>281</v>
      </c>
      <c r="D113" s="2">
        <v>7125</v>
      </c>
      <c r="E113" s="2">
        <v>4723.1099999999997</v>
      </c>
      <c r="F113" s="2">
        <v>7500</v>
      </c>
      <c r="G113" s="2">
        <v>5960.02</v>
      </c>
      <c r="H113" s="2">
        <v>7500</v>
      </c>
      <c r="I113" s="2">
        <v>3845.29</v>
      </c>
      <c r="J113" s="12">
        <v>11250</v>
      </c>
    </row>
    <row r="114" spans="1:10" ht="15" customHeight="1" x14ac:dyDescent="0.25">
      <c r="A114" s="1" t="s">
        <v>122</v>
      </c>
      <c r="B114" s="1" t="s">
        <v>282</v>
      </c>
      <c r="C114" s="1" t="s">
        <v>283</v>
      </c>
      <c r="D114" s="2">
        <v>2855</v>
      </c>
      <c r="E114" s="2">
        <v>1047.8699999999999</v>
      </c>
      <c r="F114" s="2">
        <v>3000</v>
      </c>
      <c r="G114" s="2">
        <v>143.62</v>
      </c>
      <c r="H114" s="2">
        <v>3000</v>
      </c>
      <c r="I114" s="2">
        <v>0</v>
      </c>
      <c r="J114" s="12">
        <v>3000</v>
      </c>
    </row>
    <row r="115" spans="1:10" ht="15" customHeight="1" x14ac:dyDescent="0.25">
      <c r="A115" s="1" t="s">
        <v>122</v>
      </c>
      <c r="B115" s="1" t="s">
        <v>284</v>
      </c>
      <c r="C115" s="1" t="s">
        <v>2</v>
      </c>
      <c r="D115" s="2">
        <v>0</v>
      </c>
      <c r="E115" s="2">
        <v>300</v>
      </c>
      <c r="F115" s="2">
        <v>0</v>
      </c>
      <c r="G115" s="2">
        <v>0</v>
      </c>
      <c r="H115" s="2">
        <v>0</v>
      </c>
      <c r="I115" s="2">
        <v>0</v>
      </c>
      <c r="J115" s="12">
        <v>300</v>
      </c>
    </row>
    <row r="116" spans="1:10" ht="15" customHeight="1" x14ac:dyDescent="0.25">
      <c r="A116" s="1" t="s">
        <v>122</v>
      </c>
      <c r="B116" s="1" t="s">
        <v>285</v>
      </c>
      <c r="C116" s="1" t="s">
        <v>199</v>
      </c>
      <c r="D116" s="2">
        <v>2187</v>
      </c>
      <c r="E116" s="2">
        <v>2968.84</v>
      </c>
      <c r="F116" s="2">
        <v>2750</v>
      </c>
      <c r="G116" s="2">
        <v>3126</v>
      </c>
      <c r="H116" s="2">
        <v>3000</v>
      </c>
      <c r="I116" s="2">
        <v>3126</v>
      </c>
      <c r="J116" s="12">
        <v>3400</v>
      </c>
    </row>
    <row r="117" spans="1:10" ht="15" customHeight="1" x14ac:dyDescent="0.25">
      <c r="A117" s="1" t="s">
        <v>122</v>
      </c>
      <c r="B117" s="1" t="s">
        <v>286</v>
      </c>
      <c r="C117" s="1" t="s">
        <v>201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12">
        <v>0</v>
      </c>
    </row>
    <row r="118" spans="1:10" ht="15" customHeight="1" x14ac:dyDescent="0.25">
      <c r="A118" s="1" t="s">
        <v>122</v>
      </c>
      <c r="B118" s="1" t="s">
        <v>287</v>
      </c>
      <c r="C118" s="1" t="s">
        <v>203</v>
      </c>
      <c r="D118" s="2">
        <v>0</v>
      </c>
      <c r="E118" s="2">
        <v>199.96</v>
      </c>
      <c r="F118" s="2">
        <v>350</v>
      </c>
      <c r="G118" s="2">
        <v>409.58</v>
      </c>
      <c r="H118" s="2">
        <v>350</v>
      </c>
      <c r="I118" s="2">
        <v>112.92</v>
      </c>
      <c r="J118" s="12">
        <v>500</v>
      </c>
    </row>
    <row r="119" spans="1:10" ht="15" customHeight="1" x14ac:dyDescent="0.25">
      <c r="A119" s="1" t="s">
        <v>122</v>
      </c>
      <c r="B119" s="1" t="s">
        <v>288</v>
      </c>
      <c r="C119" s="1" t="s">
        <v>289</v>
      </c>
      <c r="D119" s="2">
        <v>0</v>
      </c>
      <c r="E119" s="2">
        <v>75</v>
      </c>
      <c r="F119" s="2">
        <v>0</v>
      </c>
      <c r="G119" s="2">
        <v>0</v>
      </c>
      <c r="H119" s="2">
        <v>0</v>
      </c>
      <c r="I119" s="2">
        <v>0</v>
      </c>
      <c r="J119" s="12">
        <v>0</v>
      </c>
    </row>
    <row r="120" spans="1:10" ht="15" customHeight="1" x14ac:dyDescent="0.25">
      <c r="A120" s="1" t="s">
        <v>122</v>
      </c>
      <c r="B120" s="1" t="s">
        <v>290</v>
      </c>
      <c r="C120" s="1" t="s">
        <v>291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12">
        <v>0</v>
      </c>
    </row>
    <row r="121" spans="1:10" ht="15" customHeight="1" x14ac:dyDescent="0.25">
      <c r="A121" s="1" t="s">
        <v>122</v>
      </c>
      <c r="B121" s="1" t="s">
        <v>292</v>
      </c>
      <c r="C121" s="1" t="s">
        <v>205</v>
      </c>
      <c r="D121" s="2">
        <v>11392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12">
        <v>0</v>
      </c>
    </row>
    <row r="122" spans="1:10" ht="15" customHeight="1" x14ac:dyDescent="0.25">
      <c r="A122" s="1" t="s">
        <v>122</v>
      </c>
      <c r="B122" s="1" t="s">
        <v>293</v>
      </c>
      <c r="C122" s="1" t="s">
        <v>209</v>
      </c>
      <c r="D122" s="2">
        <v>4320</v>
      </c>
      <c r="E122" s="2">
        <v>1072</v>
      </c>
      <c r="F122" s="2">
        <v>4350</v>
      </c>
      <c r="G122" s="2">
        <v>412.97</v>
      </c>
      <c r="H122" s="2">
        <v>3500</v>
      </c>
      <c r="I122" s="2">
        <v>327</v>
      </c>
      <c r="J122" s="12">
        <v>4000</v>
      </c>
    </row>
    <row r="123" spans="1:10" ht="15" customHeight="1" x14ac:dyDescent="0.25">
      <c r="A123" s="1" t="s">
        <v>122</v>
      </c>
      <c r="B123" s="1" t="s">
        <v>294</v>
      </c>
      <c r="C123" s="1" t="s">
        <v>213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12">
        <v>0</v>
      </c>
    </row>
    <row r="124" spans="1:10" s="28" customFormat="1" ht="15" customHeight="1" x14ac:dyDescent="0.25">
      <c r="A124" s="25"/>
      <c r="B124" s="25"/>
      <c r="C124" s="25" t="s">
        <v>802</v>
      </c>
      <c r="D124" s="26"/>
      <c r="E124" s="26"/>
      <c r="F124" s="26"/>
      <c r="G124" s="26"/>
      <c r="H124" s="26"/>
      <c r="I124" s="26"/>
      <c r="J124" s="27">
        <f>SUM(J83:J123)</f>
        <v>494000</v>
      </c>
    </row>
    <row r="125" spans="1:10" ht="15" customHeight="1" x14ac:dyDescent="0.25">
      <c r="A125" s="1" t="s">
        <v>122</v>
      </c>
      <c r="B125" s="1" t="s">
        <v>295</v>
      </c>
      <c r="C125" s="1" t="s">
        <v>151</v>
      </c>
      <c r="D125" s="2">
        <v>57604</v>
      </c>
      <c r="E125" s="2">
        <v>48907.76</v>
      </c>
      <c r="F125" s="2">
        <v>58150</v>
      </c>
      <c r="G125" s="2">
        <v>38281.519999999997</v>
      </c>
      <c r="H125" s="2">
        <v>59000</v>
      </c>
      <c r="I125" s="2">
        <v>70085.600000000006</v>
      </c>
      <c r="J125" s="12">
        <v>72000</v>
      </c>
    </row>
    <row r="126" spans="1:10" ht="15" customHeight="1" x14ac:dyDescent="0.25">
      <c r="A126" s="1" t="s">
        <v>122</v>
      </c>
      <c r="B126" s="1" t="s">
        <v>296</v>
      </c>
      <c r="C126" s="1" t="s">
        <v>157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12">
        <v>0</v>
      </c>
    </row>
    <row r="127" spans="1:10" ht="15" customHeight="1" x14ac:dyDescent="0.25">
      <c r="A127" s="1" t="s">
        <v>122</v>
      </c>
      <c r="B127" s="1" t="s">
        <v>297</v>
      </c>
      <c r="C127" s="1" t="s">
        <v>298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12">
        <v>0</v>
      </c>
    </row>
    <row r="128" spans="1:10" s="28" customFormat="1" ht="15" customHeight="1" x14ac:dyDescent="0.25">
      <c r="A128" s="25"/>
      <c r="B128" s="25" t="s">
        <v>802</v>
      </c>
      <c r="C128" s="25"/>
      <c r="D128" s="26"/>
      <c r="E128" s="26"/>
      <c r="F128" s="26"/>
      <c r="G128" s="26"/>
      <c r="H128" s="26"/>
      <c r="I128" s="26"/>
      <c r="J128" s="27">
        <f>SUM(J125:J127)</f>
        <v>72000</v>
      </c>
    </row>
    <row r="129" spans="1:11" ht="15" customHeight="1" x14ac:dyDescent="0.25">
      <c r="A129" s="1" t="s">
        <v>122</v>
      </c>
      <c r="B129" s="1" t="s">
        <v>299</v>
      </c>
      <c r="C129" s="1" t="s">
        <v>124</v>
      </c>
      <c r="D129" s="2">
        <v>4807</v>
      </c>
      <c r="E129" s="2">
        <v>49008.4</v>
      </c>
      <c r="F129" s="2">
        <v>54010</v>
      </c>
      <c r="G129" s="2">
        <v>67628.67</v>
      </c>
      <c r="H129" s="2">
        <v>63320</v>
      </c>
      <c r="I129" s="2">
        <v>17237.95</v>
      </c>
      <c r="J129" s="12">
        <v>63140</v>
      </c>
    </row>
    <row r="130" spans="1:11" ht="15" customHeight="1" x14ac:dyDescent="0.25">
      <c r="A130" s="1" t="s">
        <v>122</v>
      </c>
      <c r="B130" s="1" t="s">
        <v>300</v>
      </c>
      <c r="C130" s="1" t="s">
        <v>127</v>
      </c>
      <c r="D130" s="2">
        <v>0</v>
      </c>
      <c r="E130" s="2">
        <v>42.47</v>
      </c>
      <c r="F130" s="2">
        <v>0</v>
      </c>
      <c r="G130" s="2">
        <v>0</v>
      </c>
      <c r="H130" s="2">
        <v>0</v>
      </c>
      <c r="I130" s="2">
        <v>0</v>
      </c>
      <c r="J130" s="12">
        <v>0</v>
      </c>
      <c r="K130" s="13" t="s">
        <v>457</v>
      </c>
    </row>
    <row r="131" spans="1:11" ht="15" customHeight="1" x14ac:dyDescent="0.25">
      <c r="A131" s="1" t="s">
        <v>122</v>
      </c>
      <c r="B131" s="1" t="s">
        <v>301</v>
      </c>
      <c r="C131" s="1" t="s">
        <v>129</v>
      </c>
      <c r="D131" s="2">
        <v>361</v>
      </c>
      <c r="E131" s="2">
        <v>3685.89</v>
      </c>
      <c r="F131" s="2">
        <v>4050</v>
      </c>
      <c r="G131" s="2">
        <v>4563.53</v>
      </c>
      <c r="H131" s="2">
        <v>4750</v>
      </c>
      <c r="I131" s="2">
        <v>1887.66</v>
      </c>
      <c r="J131" s="12">
        <v>4740</v>
      </c>
    </row>
    <row r="132" spans="1:11" ht="15" customHeight="1" x14ac:dyDescent="0.25">
      <c r="A132" s="1" t="s">
        <v>122</v>
      </c>
      <c r="B132" s="1" t="s">
        <v>302</v>
      </c>
      <c r="C132" s="1" t="s">
        <v>131</v>
      </c>
      <c r="D132" s="2">
        <v>368</v>
      </c>
      <c r="E132" s="2">
        <v>4102.7299999999996</v>
      </c>
      <c r="F132" s="2">
        <v>4130</v>
      </c>
      <c r="G132" s="2">
        <v>4787.6000000000004</v>
      </c>
      <c r="H132" s="2">
        <v>4840</v>
      </c>
      <c r="I132" s="2">
        <v>1931.54</v>
      </c>
      <c r="J132" s="12">
        <v>4830</v>
      </c>
    </row>
    <row r="133" spans="1:11" s="32" customFormat="1" ht="15" customHeight="1" x14ac:dyDescent="0.25">
      <c r="A133" s="29" t="s">
        <v>122</v>
      </c>
      <c r="B133" s="29" t="s">
        <v>303</v>
      </c>
      <c r="C133" s="29" t="s">
        <v>133</v>
      </c>
      <c r="D133" s="30">
        <v>980</v>
      </c>
      <c r="E133" s="30">
        <v>2117.42</v>
      </c>
      <c r="F133" s="30">
        <v>730</v>
      </c>
      <c r="G133" s="30">
        <v>2485.71</v>
      </c>
      <c r="H133" s="30">
        <v>5530</v>
      </c>
      <c r="I133" s="30">
        <v>429.24</v>
      </c>
      <c r="J133" s="31">
        <v>840</v>
      </c>
    </row>
    <row r="134" spans="1:11" ht="15" customHeight="1" x14ac:dyDescent="0.25">
      <c r="A134" s="1" t="s">
        <v>122</v>
      </c>
      <c r="B134" s="1" t="s">
        <v>304</v>
      </c>
      <c r="C134" s="1" t="s">
        <v>135</v>
      </c>
      <c r="D134" s="2">
        <v>0</v>
      </c>
      <c r="E134" s="2">
        <v>108.94</v>
      </c>
      <c r="F134" s="2">
        <v>10</v>
      </c>
      <c r="G134" s="2">
        <v>53.94</v>
      </c>
      <c r="H134" s="2">
        <v>90</v>
      </c>
      <c r="I134" s="2">
        <v>14.81</v>
      </c>
      <c r="J134" s="12">
        <v>10</v>
      </c>
    </row>
    <row r="135" spans="1:11" ht="15" customHeight="1" x14ac:dyDescent="0.25">
      <c r="A135" s="1" t="s">
        <v>122</v>
      </c>
      <c r="B135" s="1" t="s">
        <v>305</v>
      </c>
      <c r="C135" s="1" t="s">
        <v>137</v>
      </c>
      <c r="D135" s="2">
        <v>0</v>
      </c>
      <c r="E135" s="2">
        <v>15.03</v>
      </c>
      <c r="F135" s="2">
        <v>10</v>
      </c>
      <c r="G135" s="2">
        <v>3.4</v>
      </c>
      <c r="H135" s="2">
        <v>0</v>
      </c>
      <c r="I135" s="2">
        <v>0.84</v>
      </c>
      <c r="J135" s="12">
        <v>0</v>
      </c>
    </row>
    <row r="136" spans="1:11" ht="15" customHeight="1" x14ac:dyDescent="0.25">
      <c r="A136" s="1" t="s">
        <v>122</v>
      </c>
      <c r="B136" s="1" t="s">
        <v>306</v>
      </c>
      <c r="C136" s="1" t="s">
        <v>143</v>
      </c>
      <c r="D136" s="2">
        <v>0</v>
      </c>
      <c r="E136" s="2">
        <v>0</v>
      </c>
      <c r="F136" s="2">
        <v>3030</v>
      </c>
      <c r="G136" s="2">
        <v>3084.14</v>
      </c>
      <c r="H136" s="2">
        <v>2790</v>
      </c>
      <c r="I136" s="2">
        <v>7411.48</v>
      </c>
      <c r="J136" s="12">
        <v>3720</v>
      </c>
    </row>
    <row r="137" spans="1:11" ht="15" customHeight="1" x14ac:dyDescent="0.25">
      <c r="A137" s="1" t="s">
        <v>122</v>
      </c>
      <c r="B137" s="1" t="s">
        <v>307</v>
      </c>
      <c r="C137" s="1" t="s">
        <v>145</v>
      </c>
      <c r="D137" s="2">
        <v>403</v>
      </c>
      <c r="E137" s="2">
        <v>57.47</v>
      </c>
      <c r="F137" s="2">
        <v>300</v>
      </c>
      <c r="G137" s="2">
        <v>18.02</v>
      </c>
      <c r="H137" s="2">
        <v>150</v>
      </c>
      <c r="I137" s="2">
        <v>195.06</v>
      </c>
      <c r="J137" s="12">
        <v>150</v>
      </c>
    </row>
    <row r="138" spans="1:11" ht="15" customHeight="1" x14ac:dyDescent="0.25">
      <c r="A138" s="1" t="s">
        <v>122</v>
      </c>
      <c r="B138" s="1" t="s">
        <v>308</v>
      </c>
      <c r="C138" s="1" t="s">
        <v>147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12">
        <v>0</v>
      </c>
    </row>
    <row r="139" spans="1:11" ht="15" customHeight="1" x14ac:dyDescent="0.25">
      <c r="A139" s="1" t="s">
        <v>122</v>
      </c>
      <c r="B139" s="1" t="s">
        <v>309</v>
      </c>
      <c r="C139" s="1" t="s">
        <v>155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12">
        <v>0</v>
      </c>
    </row>
    <row r="140" spans="1:11" ht="15" customHeight="1" x14ac:dyDescent="0.25">
      <c r="A140" s="1" t="s">
        <v>122</v>
      </c>
      <c r="B140" s="1" t="s">
        <v>310</v>
      </c>
      <c r="C140" s="1" t="s">
        <v>161</v>
      </c>
      <c r="D140" s="2">
        <v>0</v>
      </c>
      <c r="E140" s="2">
        <v>485</v>
      </c>
      <c r="F140" s="2">
        <v>485</v>
      </c>
      <c r="G140" s="2">
        <v>485</v>
      </c>
      <c r="H140" s="2">
        <v>485</v>
      </c>
      <c r="I140" s="2">
        <v>485</v>
      </c>
      <c r="J140" s="12">
        <v>0</v>
      </c>
    </row>
    <row r="141" spans="1:11" ht="15" customHeight="1" x14ac:dyDescent="0.25">
      <c r="A141" s="1" t="s">
        <v>122</v>
      </c>
      <c r="B141" s="1" t="s">
        <v>311</v>
      </c>
      <c r="C141" s="1" t="s">
        <v>151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12">
        <v>485</v>
      </c>
    </row>
    <row r="142" spans="1:11" ht="15" customHeight="1" x14ac:dyDescent="0.25">
      <c r="A142" s="1" t="s">
        <v>122</v>
      </c>
      <c r="B142" s="1" t="s">
        <v>312</v>
      </c>
      <c r="C142" s="1" t="s">
        <v>313</v>
      </c>
      <c r="D142" s="2">
        <v>18027</v>
      </c>
      <c r="E142" s="2">
        <v>15458.03</v>
      </c>
      <c r="F142" s="2">
        <v>1000</v>
      </c>
      <c r="G142" s="2">
        <v>1022.09</v>
      </c>
      <c r="H142" s="2">
        <v>15000</v>
      </c>
      <c r="I142" s="2">
        <v>625.33000000000004</v>
      </c>
      <c r="J142" s="12">
        <v>15000</v>
      </c>
    </row>
    <row r="143" spans="1:11" ht="15" customHeight="1" x14ac:dyDescent="0.25">
      <c r="A143" s="1" t="s">
        <v>122</v>
      </c>
      <c r="B143" s="1" t="s">
        <v>314</v>
      </c>
      <c r="C143" s="1" t="s">
        <v>315</v>
      </c>
      <c r="D143" s="2">
        <v>8798</v>
      </c>
      <c r="E143" s="2">
        <v>25175.06</v>
      </c>
      <c r="F143" s="2">
        <v>9000</v>
      </c>
      <c r="G143" s="2">
        <v>25135.87</v>
      </c>
      <c r="H143" s="2">
        <v>15000</v>
      </c>
      <c r="I143" s="2">
        <v>13057.9</v>
      </c>
      <c r="J143" s="12">
        <v>15000</v>
      </c>
    </row>
    <row r="144" spans="1:11" ht="15" customHeight="1" x14ac:dyDescent="0.25">
      <c r="A144" s="1" t="s">
        <v>122</v>
      </c>
      <c r="B144" s="1" t="s">
        <v>316</v>
      </c>
      <c r="C144" s="1" t="s">
        <v>317</v>
      </c>
      <c r="D144" s="2">
        <v>0</v>
      </c>
      <c r="E144" s="2">
        <v>859.56</v>
      </c>
      <c r="F144" s="2">
        <v>350</v>
      </c>
      <c r="G144" s="2">
        <v>463.78</v>
      </c>
      <c r="H144" s="2">
        <v>1000</v>
      </c>
      <c r="I144" s="2">
        <v>28.18</v>
      </c>
      <c r="J144" s="12">
        <v>1000</v>
      </c>
    </row>
    <row r="145" spans="1:10" ht="15" customHeight="1" x14ac:dyDescent="0.25">
      <c r="A145" s="1" t="s">
        <v>122</v>
      </c>
      <c r="B145" s="1" t="s">
        <v>318</v>
      </c>
      <c r="C145" s="1" t="s">
        <v>319</v>
      </c>
      <c r="D145" s="2">
        <v>0</v>
      </c>
      <c r="E145" s="2">
        <v>586.9</v>
      </c>
      <c r="F145" s="2">
        <v>500</v>
      </c>
      <c r="G145" s="2">
        <v>96.12</v>
      </c>
      <c r="H145" s="2">
        <v>1000</v>
      </c>
      <c r="I145" s="2">
        <v>32.03</v>
      </c>
      <c r="J145" s="12">
        <v>1000</v>
      </c>
    </row>
    <row r="146" spans="1:10" ht="15" customHeight="1" x14ac:dyDescent="0.25">
      <c r="A146" s="1" t="s">
        <v>122</v>
      </c>
      <c r="B146" s="1" t="s">
        <v>320</v>
      </c>
      <c r="C146" s="1" t="s">
        <v>166</v>
      </c>
      <c r="D146" s="2">
        <v>593</v>
      </c>
      <c r="E146" s="2">
        <v>0</v>
      </c>
      <c r="F146" s="2">
        <v>600</v>
      </c>
      <c r="G146" s="2">
        <v>0</v>
      </c>
      <c r="H146" s="2">
        <v>300</v>
      </c>
      <c r="I146" s="2">
        <v>0</v>
      </c>
      <c r="J146" s="12">
        <v>0</v>
      </c>
    </row>
    <row r="147" spans="1:10" ht="15" customHeight="1" x14ac:dyDescent="0.25">
      <c r="A147" s="1" t="s">
        <v>122</v>
      </c>
      <c r="B147" s="1" t="s">
        <v>321</v>
      </c>
      <c r="C147" s="1" t="s">
        <v>168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12">
        <v>300</v>
      </c>
    </row>
    <row r="148" spans="1:10" ht="15" customHeight="1" x14ac:dyDescent="0.25">
      <c r="A148" s="1" t="s">
        <v>122</v>
      </c>
      <c r="B148" s="1" t="s">
        <v>322</v>
      </c>
      <c r="C148" s="1" t="s">
        <v>2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12">
        <v>0</v>
      </c>
    </row>
    <row r="149" spans="1:10" ht="15" customHeight="1" x14ac:dyDescent="0.25">
      <c r="A149" s="1" t="s">
        <v>122</v>
      </c>
      <c r="B149" s="1" t="s">
        <v>323</v>
      </c>
      <c r="C149" s="1" t="s">
        <v>205</v>
      </c>
      <c r="D149" s="2">
        <v>200</v>
      </c>
      <c r="E149" s="2">
        <v>0</v>
      </c>
      <c r="F149" s="2">
        <v>500</v>
      </c>
      <c r="G149" s="2">
        <v>0</v>
      </c>
      <c r="H149" s="2">
        <v>0</v>
      </c>
      <c r="I149" s="2">
        <v>0</v>
      </c>
      <c r="J149" s="12">
        <v>0</v>
      </c>
    </row>
    <row r="150" spans="1:10" ht="15" customHeight="1" x14ac:dyDescent="0.25">
      <c r="A150" s="1" t="s">
        <v>122</v>
      </c>
      <c r="B150" s="1" t="s">
        <v>324</v>
      </c>
      <c r="C150" s="1" t="s">
        <v>209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12">
        <v>0</v>
      </c>
    </row>
    <row r="151" spans="1:10" ht="15" customHeight="1" x14ac:dyDescent="0.25">
      <c r="A151" s="1" t="s">
        <v>122</v>
      </c>
      <c r="B151" s="1" t="s">
        <v>325</v>
      </c>
      <c r="C151" s="1" t="s">
        <v>213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12">
        <v>0</v>
      </c>
    </row>
    <row r="152" spans="1:10" s="28" customFormat="1" ht="15" customHeight="1" x14ac:dyDescent="0.25">
      <c r="A152" s="25"/>
      <c r="B152" s="25"/>
      <c r="C152" s="25" t="s">
        <v>801</v>
      </c>
      <c r="D152" s="26"/>
      <c r="E152" s="26"/>
      <c r="F152" s="26"/>
      <c r="G152" s="26"/>
      <c r="H152" s="26"/>
      <c r="I152" s="26"/>
      <c r="J152" s="27">
        <f>SUM(J129:J151)</f>
        <v>110215</v>
      </c>
    </row>
    <row r="153" spans="1:10" ht="15" customHeight="1" x14ac:dyDescent="0.25">
      <c r="A153" s="1" t="s">
        <v>122</v>
      </c>
      <c r="B153" s="1" t="s">
        <v>326</v>
      </c>
      <c r="C153" s="1" t="s">
        <v>182</v>
      </c>
      <c r="D153" s="2">
        <v>375</v>
      </c>
      <c r="E153" s="2">
        <v>566.29999999999995</v>
      </c>
      <c r="F153" s="2">
        <v>0</v>
      </c>
      <c r="G153" s="2">
        <v>0</v>
      </c>
      <c r="H153" s="2">
        <v>0</v>
      </c>
      <c r="I153" s="2">
        <v>0</v>
      </c>
      <c r="J153" s="12">
        <v>0</v>
      </c>
    </row>
    <row r="154" spans="1:10" ht="15" customHeight="1" x14ac:dyDescent="0.25">
      <c r="A154" s="1" t="s">
        <v>122</v>
      </c>
      <c r="B154" s="1" t="s">
        <v>327</v>
      </c>
      <c r="C154" s="1" t="s">
        <v>184</v>
      </c>
      <c r="D154" s="2">
        <v>111</v>
      </c>
      <c r="E154" s="2">
        <v>0</v>
      </c>
      <c r="F154" s="2">
        <v>100</v>
      </c>
      <c r="G154" s="2">
        <v>0</v>
      </c>
      <c r="H154" s="2">
        <v>100</v>
      </c>
      <c r="I154" s="2">
        <v>0</v>
      </c>
      <c r="J154" s="12">
        <v>0</v>
      </c>
    </row>
    <row r="155" spans="1:10" ht="15" customHeight="1" x14ac:dyDescent="0.25">
      <c r="A155" s="1" t="s">
        <v>122</v>
      </c>
      <c r="B155" s="1" t="s">
        <v>328</v>
      </c>
      <c r="C155" s="1" t="s">
        <v>186</v>
      </c>
      <c r="D155" s="2">
        <v>207</v>
      </c>
      <c r="E155" s="2">
        <v>1567.5</v>
      </c>
      <c r="F155" s="2">
        <v>200</v>
      </c>
      <c r="G155" s="2">
        <v>0</v>
      </c>
      <c r="H155" s="2">
        <v>200</v>
      </c>
      <c r="I155" s="2">
        <v>0</v>
      </c>
      <c r="J155" s="12">
        <v>100</v>
      </c>
    </row>
    <row r="156" spans="1:10" ht="15" customHeight="1" x14ac:dyDescent="0.25">
      <c r="A156" s="1" t="s">
        <v>122</v>
      </c>
      <c r="B156" s="1" t="s">
        <v>329</v>
      </c>
      <c r="C156" s="1" t="s">
        <v>205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12">
        <v>200</v>
      </c>
    </row>
    <row r="157" spans="1:10" s="28" customFormat="1" ht="15" customHeight="1" x14ac:dyDescent="0.25">
      <c r="A157" s="25"/>
      <c r="B157" s="25"/>
      <c r="C157" s="25" t="s">
        <v>802</v>
      </c>
      <c r="D157" s="26"/>
      <c r="E157" s="26"/>
      <c r="F157" s="26"/>
      <c r="G157" s="26"/>
      <c r="H157" s="26"/>
      <c r="I157" s="26"/>
      <c r="J157" s="27">
        <f>SUM(J153:J156)</f>
        <v>300</v>
      </c>
    </row>
    <row r="158" spans="1:10" ht="15" customHeight="1" x14ac:dyDescent="0.25">
      <c r="A158" s="1" t="s">
        <v>122</v>
      </c>
      <c r="B158" s="1" t="s">
        <v>330</v>
      </c>
      <c r="C158" s="1" t="s">
        <v>145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12">
        <v>0</v>
      </c>
    </row>
    <row r="159" spans="1:10" ht="15" customHeight="1" x14ac:dyDescent="0.25">
      <c r="A159" s="1" t="s">
        <v>122</v>
      </c>
      <c r="B159" s="1" t="s">
        <v>331</v>
      </c>
      <c r="C159" s="1" t="s">
        <v>151</v>
      </c>
      <c r="D159" s="2">
        <v>500</v>
      </c>
      <c r="E159" s="2">
        <v>0</v>
      </c>
      <c r="F159" s="2">
        <v>500</v>
      </c>
      <c r="G159" s="2">
        <v>0</v>
      </c>
      <c r="H159" s="2">
        <v>500</v>
      </c>
      <c r="I159" s="2">
        <v>0</v>
      </c>
      <c r="J159" s="12">
        <v>500</v>
      </c>
    </row>
    <row r="160" spans="1:10" ht="15" customHeight="1" x14ac:dyDescent="0.25">
      <c r="A160" s="1" t="s">
        <v>122</v>
      </c>
      <c r="B160" s="1" t="s">
        <v>332</v>
      </c>
      <c r="C160" s="1" t="s">
        <v>157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12">
        <v>0</v>
      </c>
    </row>
    <row r="161" spans="1:10" s="32" customFormat="1" ht="15" customHeight="1" x14ac:dyDescent="0.25">
      <c r="A161" s="29" t="s">
        <v>122</v>
      </c>
      <c r="B161" s="29" t="s">
        <v>333</v>
      </c>
      <c r="C161" s="29" t="s">
        <v>124</v>
      </c>
      <c r="D161" s="30">
        <v>52361</v>
      </c>
      <c r="E161" s="30">
        <v>51620.89</v>
      </c>
      <c r="F161" s="30">
        <v>52420</v>
      </c>
      <c r="G161" s="30">
        <v>53859.62</v>
      </c>
      <c r="H161" s="30">
        <v>70950</v>
      </c>
      <c r="I161" s="30">
        <v>29876.83</v>
      </c>
      <c r="J161" s="31">
        <v>81390</v>
      </c>
    </row>
    <row r="162" spans="1:10" ht="15" customHeight="1" x14ac:dyDescent="0.25">
      <c r="A162" s="1" t="s">
        <v>122</v>
      </c>
      <c r="B162" s="1" t="s">
        <v>334</v>
      </c>
      <c r="C162" s="1" t="s">
        <v>127</v>
      </c>
      <c r="D162" s="2">
        <v>0</v>
      </c>
      <c r="E162" s="2">
        <v>3015.07</v>
      </c>
      <c r="F162" s="2">
        <v>0</v>
      </c>
      <c r="G162" s="2">
        <v>2728.42</v>
      </c>
      <c r="H162" s="2">
        <v>0</v>
      </c>
      <c r="I162" s="2">
        <v>2277.4</v>
      </c>
      <c r="J162" s="12">
        <v>3000</v>
      </c>
    </row>
    <row r="163" spans="1:10" ht="15" customHeight="1" x14ac:dyDescent="0.25">
      <c r="A163" s="1" t="s">
        <v>122</v>
      </c>
      <c r="B163" s="1" t="s">
        <v>335</v>
      </c>
      <c r="C163" s="1" t="s">
        <v>129</v>
      </c>
      <c r="D163" s="2">
        <v>4006</v>
      </c>
      <c r="E163" s="2">
        <v>4193.74</v>
      </c>
      <c r="F163" s="2">
        <v>3930</v>
      </c>
      <c r="G163" s="2">
        <v>4300.25</v>
      </c>
      <c r="H163" s="2">
        <v>5320</v>
      </c>
      <c r="I163" s="2">
        <v>2512.9299999999998</v>
      </c>
      <c r="J163" s="12">
        <v>6100</v>
      </c>
    </row>
    <row r="164" spans="1:10" ht="15" customHeight="1" x14ac:dyDescent="0.25">
      <c r="A164" s="1" t="s">
        <v>122</v>
      </c>
      <c r="B164" s="1" t="s">
        <v>336</v>
      </c>
      <c r="C164" s="1" t="s">
        <v>131</v>
      </c>
      <c r="D164" s="2">
        <v>3927</v>
      </c>
      <c r="E164" s="2">
        <v>5394.62</v>
      </c>
      <c r="F164" s="2">
        <v>4010</v>
      </c>
      <c r="G164" s="2">
        <v>5345.76</v>
      </c>
      <c r="H164" s="2">
        <v>5430</v>
      </c>
      <c r="I164" s="2">
        <v>2888.99</v>
      </c>
      <c r="J164" s="12">
        <v>6230</v>
      </c>
    </row>
    <row r="165" spans="1:10" ht="15" customHeight="1" x14ac:dyDescent="0.25">
      <c r="A165" s="1" t="s">
        <v>122</v>
      </c>
      <c r="B165" s="1" t="s">
        <v>337</v>
      </c>
      <c r="C165" s="1" t="s">
        <v>133</v>
      </c>
      <c r="D165" s="2">
        <v>7840</v>
      </c>
      <c r="E165" s="2">
        <v>8712.94</v>
      </c>
      <c r="F165" s="2">
        <v>5850</v>
      </c>
      <c r="G165" s="2">
        <v>9297.8799999999992</v>
      </c>
      <c r="H165" s="2">
        <v>9900</v>
      </c>
      <c r="I165" s="2">
        <v>4560.5200000000004</v>
      </c>
      <c r="J165" s="12">
        <v>10500</v>
      </c>
    </row>
    <row r="166" spans="1:10" ht="15" customHeight="1" x14ac:dyDescent="0.25">
      <c r="A166" s="1" t="s">
        <v>122</v>
      </c>
      <c r="B166" s="1" t="s">
        <v>338</v>
      </c>
      <c r="C166" s="1" t="s">
        <v>135</v>
      </c>
      <c r="D166" s="2">
        <v>0</v>
      </c>
      <c r="E166" s="2">
        <v>75.599999999999994</v>
      </c>
      <c r="F166" s="2">
        <v>110</v>
      </c>
      <c r="G166" s="2">
        <v>94.64</v>
      </c>
      <c r="H166" s="2">
        <v>150</v>
      </c>
      <c r="I166" s="2">
        <v>69.34</v>
      </c>
      <c r="J166" s="12">
        <v>180</v>
      </c>
    </row>
    <row r="167" spans="1:10" ht="15" customHeight="1" x14ac:dyDescent="0.25">
      <c r="A167" s="1" t="s">
        <v>122</v>
      </c>
      <c r="B167" s="1" t="s">
        <v>339</v>
      </c>
      <c r="C167" s="1" t="s">
        <v>137</v>
      </c>
      <c r="D167" s="2">
        <v>0</v>
      </c>
      <c r="E167" s="2">
        <v>61.27</v>
      </c>
      <c r="F167" s="2">
        <v>70</v>
      </c>
      <c r="G167" s="2">
        <v>16.55</v>
      </c>
      <c r="H167" s="2">
        <v>20</v>
      </c>
      <c r="I167" s="2">
        <v>8.17</v>
      </c>
      <c r="J167" s="12">
        <v>20</v>
      </c>
    </row>
    <row r="168" spans="1:10" ht="15" customHeight="1" x14ac:dyDescent="0.25">
      <c r="A168" s="1" t="s">
        <v>122</v>
      </c>
      <c r="B168" s="1" t="s">
        <v>340</v>
      </c>
      <c r="C168" s="1" t="s">
        <v>217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12">
        <v>0</v>
      </c>
    </row>
    <row r="169" spans="1:10" ht="15" customHeight="1" x14ac:dyDescent="0.25">
      <c r="A169" s="1" t="s">
        <v>122</v>
      </c>
      <c r="B169" s="1" t="s">
        <v>341</v>
      </c>
      <c r="C169" s="1" t="s">
        <v>143</v>
      </c>
      <c r="D169" s="2">
        <v>6046</v>
      </c>
      <c r="E169" s="2">
        <v>5862.77</v>
      </c>
      <c r="F169" s="2">
        <v>3160</v>
      </c>
      <c r="G169" s="2">
        <v>3009.47</v>
      </c>
      <c r="H169" s="2">
        <v>3390</v>
      </c>
      <c r="I169" s="2">
        <v>11411.91</v>
      </c>
      <c r="J169" s="12">
        <v>5190</v>
      </c>
    </row>
    <row r="170" spans="1:10" ht="15" customHeight="1" x14ac:dyDescent="0.25">
      <c r="A170" s="1" t="s">
        <v>122</v>
      </c>
      <c r="B170" s="1" t="s">
        <v>342</v>
      </c>
      <c r="C170" s="1" t="s">
        <v>145</v>
      </c>
      <c r="D170" s="2">
        <v>2379</v>
      </c>
      <c r="E170" s="2">
        <v>7073.64</v>
      </c>
      <c r="F170" s="2">
        <v>2500</v>
      </c>
      <c r="G170" s="2">
        <v>5047.45</v>
      </c>
      <c r="H170" s="2">
        <v>2500</v>
      </c>
      <c r="I170" s="2">
        <v>1179.01</v>
      </c>
      <c r="J170" s="12">
        <v>5000</v>
      </c>
    </row>
    <row r="171" spans="1:10" ht="15" customHeight="1" x14ac:dyDescent="0.25">
      <c r="A171" s="1" t="s">
        <v>122</v>
      </c>
      <c r="B171" s="1" t="s">
        <v>343</v>
      </c>
      <c r="C171" s="1" t="s">
        <v>344</v>
      </c>
      <c r="D171" s="2">
        <v>0</v>
      </c>
      <c r="E171" s="2">
        <v>1291.28</v>
      </c>
      <c r="F171" s="2">
        <v>0</v>
      </c>
      <c r="G171" s="2">
        <v>1019.37</v>
      </c>
      <c r="H171" s="2">
        <v>1200</v>
      </c>
      <c r="I171" s="2">
        <v>1186.1300000000001</v>
      </c>
      <c r="J171" s="12">
        <v>1800</v>
      </c>
    </row>
    <row r="172" spans="1:10" ht="15" customHeight="1" x14ac:dyDescent="0.25">
      <c r="A172" s="1" t="s">
        <v>122</v>
      </c>
      <c r="B172" s="1" t="s">
        <v>345</v>
      </c>
      <c r="C172" s="1" t="s">
        <v>149</v>
      </c>
      <c r="D172" s="2">
        <v>563</v>
      </c>
      <c r="E172" s="2">
        <v>0</v>
      </c>
      <c r="F172" s="2">
        <v>550</v>
      </c>
      <c r="G172" s="2">
        <v>0</v>
      </c>
      <c r="H172" s="2">
        <v>550</v>
      </c>
      <c r="I172" s="2">
        <v>0</v>
      </c>
      <c r="J172" s="12">
        <v>600</v>
      </c>
    </row>
    <row r="173" spans="1:10" ht="15" customHeight="1" x14ac:dyDescent="0.25">
      <c r="A173" s="1" t="s">
        <v>122</v>
      </c>
      <c r="B173" s="1" t="s">
        <v>346</v>
      </c>
      <c r="C173" s="1" t="s">
        <v>259</v>
      </c>
      <c r="D173" s="2">
        <v>0</v>
      </c>
      <c r="E173" s="2">
        <v>0</v>
      </c>
      <c r="F173" s="2">
        <v>0</v>
      </c>
      <c r="G173" s="2">
        <v>362.98</v>
      </c>
      <c r="H173" s="2">
        <v>0</v>
      </c>
      <c r="I173" s="2">
        <v>0</v>
      </c>
      <c r="J173" s="12">
        <v>0</v>
      </c>
    </row>
    <row r="174" spans="1:10" ht="15" customHeight="1" x14ac:dyDescent="0.25">
      <c r="A174" s="1" t="s">
        <v>122</v>
      </c>
      <c r="B174" s="1" t="s">
        <v>347</v>
      </c>
      <c r="C174" s="1" t="s">
        <v>348</v>
      </c>
      <c r="D174" s="2">
        <v>1500</v>
      </c>
      <c r="E174" s="2">
        <v>0</v>
      </c>
      <c r="F174" s="2">
        <v>500</v>
      </c>
      <c r="G174" s="2">
        <v>445.48</v>
      </c>
      <c r="H174" s="2">
        <v>1500</v>
      </c>
      <c r="I174" s="2">
        <v>0</v>
      </c>
      <c r="J174" s="12">
        <v>1500</v>
      </c>
    </row>
    <row r="175" spans="1:10" ht="15" customHeight="1" x14ac:dyDescent="0.25">
      <c r="A175" s="1" t="s">
        <v>122</v>
      </c>
      <c r="B175" s="1" t="s">
        <v>349</v>
      </c>
      <c r="C175" s="1" t="s">
        <v>155</v>
      </c>
      <c r="D175" s="2">
        <v>0</v>
      </c>
      <c r="E175" s="2">
        <v>5926.25</v>
      </c>
      <c r="F175" s="2">
        <v>0</v>
      </c>
      <c r="G175" s="2">
        <v>0</v>
      </c>
      <c r="H175" s="2">
        <v>6500</v>
      </c>
      <c r="I175" s="2">
        <v>1218.75</v>
      </c>
      <c r="J175" s="12">
        <v>6500</v>
      </c>
    </row>
    <row r="176" spans="1:10" ht="15" customHeight="1" x14ac:dyDescent="0.25">
      <c r="A176" s="1" t="s">
        <v>122</v>
      </c>
      <c r="B176" s="1" t="s">
        <v>350</v>
      </c>
      <c r="C176" s="1" t="s">
        <v>157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12">
        <v>0</v>
      </c>
    </row>
    <row r="177" spans="1:10" ht="15" customHeight="1" x14ac:dyDescent="0.25">
      <c r="A177" s="1" t="s">
        <v>122</v>
      </c>
      <c r="B177" s="1" t="s">
        <v>351</v>
      </c>
      <c r="C177" s="1" t="s">
        <v>352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70</v>
      </c>
      <c r="J177" s="12">
        <v>0</v>
      </c>
    </row>
    <row r="178" spans="1:10" ht="15" customHeight="1" x14ac:dyDescent="0.25">
      <c r="A178" s="1" t="s">
        <v>122</v>
      </c>
      <c r="B178" s="1" t="s">
        <v>353</v>
      </c>
      <c r="C178" s="1" t="s">
        <v>159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12">
        <v>0</v>
      </c>
    </row>
    <row r="179" spans="1:10" ht="15" customHeight="1" x14ac:dyDescent="0.25">
      <c r="A179" s="1" t="s">
        <v>122</v>
      </c>
      <c r="B179" s="1" t="s">
        <v>354</v>
      </c>
      <c r="C179" s="1" t="s">
        <v>151</v>
      </c>
      <c r="D179" s="2">
        <v>3000</v>
      </c>
      <c r="E179" s="2">
        <v>0</v>
      </c>
      <c r="F179" s="2">
        <v>1000</v>
      </c>
      <c r="G179" s="2">
        <v>0</v>
      </c>
      <c r="H179" s="2">
        <v>0</v>
      </c>
      <c r="I179" s="2">
        <v>282</v>
      </c>
      <c r="J179" s="12">
        <v>10000</v>
      </c>
    </row>
    <row r="180" spans="1:10" ht="15" customHeight="1" x14ac:dyDescent="0.25">
      <c r="A180" s="1" t="s">
        <v>122</v>
      </c>
      <c r="B180" s="1" t="s">
        <v>355</v>
      </c>
      <c r="C180" s="1" t="s">
        <v>166</v>
      </c>
      <c r="D180" s="2">
        <v>0</v>
      </c>
      <c r="E180" s="2">
        <v>455</v>
      </c>
      <c r="F180" s="2">
        <v>500</v>
      </c>
      <c r="G180" s="2">
        <v>1583.93</v>
      </c>
      <c r="H180" s="2">
        <v>500</v>
      </c>
      <c r="I180" s="2">
        <v>911.16</v>
      </c>
      <c r="J180" s="12">
        <v>1000</v>
      </c>
    </row>
    <row r="181" spans="1:10" ht="15" customHeight="1" x14ac:dyDescent="0.25">
      <c r="A181" s="1" t="s">
        <v>122</v>
      </c>
      <c r="B181" s="1" t="s">
        <v>356</v>
      </c>
      <c r="C181" s="1" t="s">
        <v>168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12">
        <v>0</v>
      </c>
    </row>
    <row r="182" spans="1:10" ht="15" customHeight="1" x14ac:dyDescent="0.25">
      <c r="A182" s="1" t="s">
        <v>122</v>
      </c>
      <c r="B182" s="1" t="s">
        <v>357</v>
      </c>
      <c r="C182" s="1" t="s">
        <v>170</v>
      </c>
      <c r="D182" s="2">
        <v>450</v>
      </c>
      <c r="E182" s="2">
        <v>1586.82</v>
      </c>
      <c r="F182" s="2">
        <v>400</v>
      </c>
      <c r="G182" s="2">
        <v>1153.8699999999999</v>
      </c>
      <c r="H182" s="2">
        <v>400</v>
      </c>
      <c r="I182" s="2">
        <v>0</v>
      </c>
      <c r="J182" s="12">
        <v>1000</v>
      </c>
    </row>
    <row r="183" spans="1:10" ht="15" customHeight="1" x14ac:dyDescent="0.25">
      <c r="A183" s="1" t="s">
        <v>122</v>
      </c>
      <c r="B183" s="1" t="s">
        <v>358</v>
      </c>
      <c r="C183" s="1" t="s">
        <v>176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12">
        <v>0</v>
      </c>
    </row>
    <row r="184" spans="1:10" ht="15" customHeight="1" x14ac:dyDescent="0.25">
      <c r="A184" s="1" t="s">
        <v>122</v>
      </c>
      <c r="B184" s="1" t="s">
        <v>359</v>
      </c>
      <c r="C184" s="1" t="s">
        <v>180</v>
      </c>
      <c r="D184" s="2">
        <v>1938</v>
      </c>
      <c r="E184" s="2">
        <v>1651.44</v>
      </c>
      <c r="F184" s="2">
        <v>0</v>
      </c>
      <c r="G184" s="2">
        <v>748</v>
      </c>
      <c r="H184" s="2">
        <v>0</v>
      </c>
      <c r="I184" s="2">
        <v>0</v>
      </c>
      <c r="J184" s="12">
        <v>0</v>
      </c>
    </row>
    <row r="185" spans="1:10" ht="15" customHeight="1" x14ac:dyDescent="0.25">
      <c r="A185" s="1" t="s">
        <v>122</v>
      </c>
      <c r="B185" s="1" t="s">
        <v>360</v>
      </c>
      <c r="C185" s="1" t="s">
        <v>182</v>
      </c>
      <c r="D185" s="2">
        <v>0</v>
      </c>
      <c r="E185" s="2">
        <v>389</v>
      </c>
      <c r="F185" s="2">
        <v>3670</v>
      </c>
      <c r="G185" s="2">
        <v>2358.54</v>
      </c>
      <c r="H185" s="2">
        <v>3460</v>
      </c>
      <c r="I185" s="2">
        <v>4301.72</v>
      </c>
      <c r="J185" s="12">
        <v>3190</v>
      </c>
    </row>
    <row r="186" spans="1:10" ht="15" customHeight="1" x14ac:dyDescent="0.25">
      <c r="A186" s="1" t="s">
        <v>122</v>
      </c>
      <c r="B186" s="1" t="s">
        <v>361</v>
      </c>
      <c r="C186" s="1" t="s">
        <v>184</v>
      </c>
      <c r="D186" s="2">
        <v>0</v>
      </c>
      <c r="E186" s="2">
        <v>1714.47</v>
      </c>
      <c r="F186" s="2">
        <v>2000</v>
      </c>
      <c r="G186" s="2">
        <v>3702.47</v>
      </c>
      <c r="H186" s="2">
        <v>2200</v>
      </c>
      <c r="I186" s="2">
        <v>900.66</v>
      </c>
      <c r="J186" s="12">
        <v>3300</v>
      </c>
    </row>
    <row r="187" spans="1:10" ht="15" customHeight="1" x14ac:dyDescent="0.25">
      <c r="A187" s="1" t="s">
        <v>122</v>
      </c>
      <c r="B187" s="1" t="s">
        <v>362</v>
      </c>
      <c r="C187" s="1" t="s">
        <v>363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12">
        <v>0</v>
      </c>
    </row>
    <row r="188" spans="1:10" ht="15" customHeight="1" x14ac:dyDescent="0.25">
      <c r="A188" s="1" t="s">
        <v>122</v>
      </c>
      <c r="B188" s="1" t="s">
        <v>364</v>
      </c>
      <c r="C188" s="1" t="s">
        <v>186</v>
      </c>
      <c r="D188" s="2">
        <v>4673</v>
      </c>
      <c r="E188" s="2">
        <v>5670.18</v>
      </c>
      <c r="F188" s="2">
        <v>8000</v>
      </c>
      <c r="G188" s="2">
        <v>5949.71</v>
      </c>
      <c r="H188" s="2">
        <v>8000</v>
      </c>
      <c r="I188" s="2">
        <v>6435.75</v>
      </c>
      <c r="J188" s="12">
        <v>10000</v>
      </c>
    </row>
    <row r="189" spans="1:10" ht="15" customHeight="1" x14ac:dyDescent="0.25">
      <c r="A189" s="1" t="s">
        <v>122</v>
      </c>
      <c r="B189" s="1" t="s">
        <v>365</v>
      </c>
      <c r="C189" s="1" t="s">
        <v>190</v>
      </c>
      <c r="D189" s="2">
        <v>4803</v>
      </c>
      <c r="E189" s="2">
        <v>5300</v>
      </c>
      <c r="F189" s="2">
        <v>3500</v>
      </c>
      <c r="G189" s="2">
        <v>2675</v>
      </c>
      <c r="H189" s="2">
        <v>3850</v>
      </c>
      <c r="I189" s="2">
        <v>585</v>
      </c>
      <c r="J189" s="12">
        <v>4000</v>
      </c>
    </row>
    <row r="190" spans="1:10" ht="15" customHeight="1" x14ac:dyDescent="0.25">
      <c r="A190" s="1" t="s">
        <v>122</v>
      </c>
      <c r="B190" s="1" t="s">
        <v>366</v>
      </c>
      <c r="C190" s="1" t="s">
        <v>367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12">
        <v>0</v>
      </c>
    </row>
    <row r="191" spans="1:10" ht="15" customHeight="1" x14ac:dyDescent="0.25">
      <c r="A191" s="1" t="s">
        <v>122</v>
      </c>
      <c r="B191" s="1" t="s">
        <v>368</v>
      </c>
      <c r="C191" s="1" t="s">
        <v>192</v>
      </c>
      <c r="D191" s="2">
        <v>8808</v>
      </c>
      <c r="E191" s="2">
        <v>14763.93</v>
      </c>
      <c r="F191" s="2">
        <v>8900</v>
      </c>
      <c r="G191" s="2">
        <v>17573.8</v>
      </c>
      <c r="H191" s="2">
        <v>14800</v>
      </c>
      <c r="I191" s="2">
        <v>10301.36</v>
      </c>
      <c r="J191" s="12">
        <v>17000</v>
      </c>
    </row>
    <row r="192" spans="1:10" ht="15" customHeight="1" x14ac:dyDescent="0.25">
      <c r="A192" s="1" t="s">
        <v>122</v>
      </c>
      <c r="B192" s="1" t="s">
        <v>369</v>
      </c>
      <c r="C192" s="1" t="s">
        <v>370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12">
        <v>0</v>
      </c>
    </row>
    <row r="193" spans="1:11" ht="15" customHeight="1" x14ac:dyDescent="0.25">
      <c r="A193" s="1" t="s">
        <v>122</v>
      </c>
      <c r="B193" s="1" t="s">
        <v>371</v>
      </c>
      <c r="C193" s="1" t="s">
        <v>372</v>
      </c>
      <c r="D193" s="2">
        <v>66205</v>
      </c>
      <c r="E193" s="2">
        <v>68803.64</v>
      </c>
      <c r="F193" s="2">
        <v>75000</v>
      </c>
      <c r="G193" s="2">
        <v>82743.600000000006</v>
      </c>
      <c r="H193" s="2">
        <v>85000</v>
      </c>
      <c r="I193" s="2">
        <v>-5429.25</v>
      </c>
      <c r="J193" s="12">
        <v>85000</v>
      </c>
    </row>
    <row r="194" spans="1:11" ht="15" customHeight="1" x14ac:dyDescent="0.25">
      <c r="A194" s="1" t="s">
        <v>122</v>
      </c>
      <c r="B194" s="1" t="s">
        <v>373</v>
      </c>
      <c r="C194" s="1" t="s">
        <v>194</v>
      </c>
      <c r="D194" s="2">
        <v>0</v>
      </c>
      <c r="E194" s="2">
        <v>1875</v>
      </c>
      <c r="F194" s="2">
        <v>0</v>
      </c>
      <c r="G194" s="2">
        <v>0</v>
      </c>
      <c r="H194" s="2">
        <v>0</v>
      </c>
      <c r="I194" s="2">
        <v>0</v>
      </c>
      <c r="J194" s="12">
        <v>1000</v>
      </c>
    </row>
    <row r="195" spans="1:11" ht="15" customHeight="1" x14ac:dyDescent="0.25">
      <c r="A195" s="1" t="s">
        <v>122</v>
      </c>
      <c r="B195" s="1" t="s">
        <v>374</v>
      </c>
      <c r="C195" s="1" t="s">
        <v>281</v>
      </c>
      <c r="D195" s="2">
        <v>0</v>
      </c>
      <c r="E195" s="2">
        <v>2084.75</v>
      </c>
      <c r="F195" s="2">
        <v>3000</v>
      </c>
      <c r="G195" s="2">
        <v>3482.3</v>
      </c>
      <c r="H195" s="2">
        <v>3300</v>
      </c>
      <c r="I195" s="2">
        <v>1736.62</v>
      </c>
      <c r="J195" s="12">
        <v>4950</v>
      </c>
    </row>
    <row r="196" spans="1:11" ht="15" customHeight="1" x14ac:dyDescent="0.25">
      <c r="A196" s="1" t="s">
        <v>122</v>
      </c>
      <c r="B196" s="1" t="s">
        <v>375</v>
      </c>
      <c r="C196" s="1" t="s">
        <v>283</v>
      </c>
      <c r="D196" s="2">
        <v>8228</v>
      </c>
      <c r="E196" s="2">
        <v>6504.43</v>
      </c>
      <c r="F196" s="2">
        <v>5500</v>
      </c>
      <c r="G196" s="2">
        <v>4256.74</v>
      </c>
      <c r="H196" s="2">
        <v>5500</v>
      </c>
      <c r="I196" s="2">
        <v>492.13</v>
      </c>
      <c r="J196" s="12">
        <v>6000</v>
      </c>
    </row>
    <row r="197" spans="1:11" ht="15" customHeight="1" x14ac:dyDescent="0.25">
      <c r="A197" s="1" t="s">
        <v>122</v>
      </c>
      <c r="B197" s="1" t="s">
        <v>376</v>
      </c>
      <c r="C197" s="1" t="s">
        <v>201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12">
        <v>0</v>
      </c>
    </row>
    <row r="198" spans="1:11" ht="15" customHeight="1" x14ac:dyDescent="0.25">
      <c r="A198" s="1" t="s">
        <v>122</v>
      </c>
      <c r="B198" s="1" t="s">
        <v>377</v>
      </c>
      <c r="C198" s="1" t="s">
        <v>203</v>
      </c>
      <c r="D198" s="2">
        <v>0</v>
      </c>
      <c r="E198" s="2">
        <v>172.49</v>
      </c>
      <c r="F198" s="2">
        <v>500</v>
      </c>
      <c r="G198" s="2">
        <v>384.62</v>
      </c>
      <c r="H198" s="2">
        <v>500</v>
      </c>
      <c r="I198" s="2">
        <v>113.13</v>
      </c>
      <c r="J198" s="12">
        <v>500</v>
      </c>
    </row>
    <row r="199" spans="1:11" ht="15" customHeight="1" x14ac:dyDescent="0.25">
      <c r="A199" s="1" t="s">
        <v>122</v>
      </c>
      <c r="B199" s="1" t="s">
        <v>378</v>
      </c>
      <c r="C199" s="1" t="s">
        <v>205</v>
      </c>
      <c r="D199" s="2">
        <v>11339</v>
      </c>
      <c r="E199" s="2">
        <v>1850</v>
      </c>
      <c r="F199" s="2">
        <v>0</v>
      </c>
      <c r="G199" s="2">
        <v>0</v>
      </c>
      <c r="H199" s="2">
        <v>0</v>
      </c>
      <c r="I199" s="2">
        <v>0</v>
      </c>
      <c r="J199" s="12">
        <v>0</v>
      </c>
    </row>
    <row r="200" spans="1:11" ht="15" customHeight="1" x14ac:dyDescent="0.25">
      <c r="A200" s="1" t="s">
        <v>122</v>
      </c>
      <c r="B200" s="1" t="s">
        <v>379</v>
      </c>
      <c r="C200" s="1" t="s">
        <v>209</v>
      </c>
      <c r="D200" s="2">
        <v>0</v>
      </c>
      <c r="E200" s="2">
        <v>59650.879999999997</v>
      </c>
      <c r="F200" s="2">
        <v>0</v>
      </c>
      <c r="G200" s="2">
        <v>0</v>
      </c>
      <c r="H200" s="2">
        <v>0</v>
      </c>
      <c r="I200" s="2">
        <v>0</v>
      </c>
      <c r="J200" s="12">
        <v>2500</v>
      </c>
    </row>
    <row r="201" spans="1:11" s="36" customFormat="1" ht="15" customHeight="1" x14ac:dyDescent="0.25">
      <c r="A201" s="33"/>
      <c r="B201" s="33"/>
      <c r="C201" s="33" t="s">
        <v>801</v>
      </c>
      <c r="D201" s="34"/>
      <c r="E201" s="34"/>
      <c r="F201" s="34"/>
      <c r="G201" s="34"/>
      <c r="H201" s="34"/>
      <c r="I201" s="34"/>
      <c r="J201" s="35">
        <f>SUM(J161:J200)</f>
        <v>277450</v>
      </c>
    </row>
    <row r="202" spans="1:11" ht="15" customHeight="1" x14ac:dyDescent="0.25">
      <c r="A202" s="1" t="s">
        <v>122</v>
      </c>
      <c r="B202" s="1" t="s">
        <v>380</v>
      </c>
      <c r="C202" s="1" t="s">
        <v>184</v>
      </c>
      <c r="D202" s="2">
        <v>25813</v>
      </c>
      <c r="E202" s="2">
        <v>22072.3</v>
      </c>
      <c r="F202" s="2">
        <v>30000</v>
      </c>
      <c r="G202" s="2">
        <v>23141.57</v>
      </c>
      <c r="H202" s="2">
        <v>33000</v>
      </c>
      <c r="I202" s="2">
        <v>8802.44</v>
      </c>
      <c r="J202" s="12">
        <v>30000</v>
      </c>
    </row>
    <row r="203" spans="1:11" ht="15" customHeight="1" x14ac:dyDescent="0.25">
      <c r="A203" s="1" t="s">
        <v>122</v>
      </c>
      <c r="B203" s="1" t="s">
        <v>381</v>
      </c>
      <c r="C203" s="1" t="s">
        <v>186</v>
      </c>
      <c r="D203" s="2">
        <v>0</v>
      </c>
      <c r="E203" s="2">
        <v>799</v>
      </c>
      <c r="F203" s="2">
        <v>0</v>
      </c>
      <c r="G203" s="2">
        <v>1687.46</v>
      </c>
      <c r="H203" s="2">
        <v>0</v>
      </c>
      <c r="I203" s="2">
        <v>2219</v>
      </c>
      <c r="J203" s="12">
        <v>0</v>
      </c>
    </row>
    <row r="204" spans="1:11" s="28" customFormat="1" ht="15" customHeight="1" x14ac:dyDescent="0.25">
      <c r="A204" s="25"/>
      <c r="B204" s="25"/>
      <c r="C204" s="25" t="s">
        <v>801</v>
      </c>
      <c r="D204" s="26"/>
      <c r="E204" s="26"/>
      <c r="F204" s="26"/>
      <c r="G204" s="26"/>
      <c r="H204" s="26"/>
      <c r="I204" s="26"/>
      <c r="J204" s="27">
        <f>SUM(J202:J203)</f>
        <v>30000</v>
      </c>
    </row>
    <row r="205" spans="1:11" ht="15" customHeight="1" x14ac:dyDescent="0.25">
      <c r="A205" s="1" t="s">
        <v>122</v>
      </c>
      <c r="B205" s="1" t="s">
        <v>382</v>
      </c>
      <c r="C205" s="1" t="s">
        <v>124</v>
      </c>
      <c r="D205" s="2">
        <v>10746</v>
      </c>
      <c r="E205" s="2">
        <v>14597.35</v>
      </c>
      <c r="F205" s="2">
        <v>15890</v>
      </c>
      <c r="G205" s="2">
        <v>15463.19</v>
      </c>
      <c r="H205" s="2">
        <v>19490</v>
      </c>
      <c r="I205" s="2">
        <v>8659.08</v>
      </c>
      <c r="J205" s="12">
        <v>23110</v>
      </c>
      <c r="K205" s="11" t="s">
        <v>458</v>
      </c>
    </row>
    <row r="206" spans="1:11" ht="15" customHeight="1" x14ac:dyDescent="0.25">
      <c r="A206" s="1" t="s">
        <v>122</v>
      </c>
      <c r="B206" s="1" t="s">
        <v>383</v>
      </c>
      <c r="C206" s="1" t="s">
        <v>127</v>
      </c>
      <c r="D206" s="2">
        <v>0</v>
      </c>
      <c r="E206" s="2">
        <v>584.52</v>
      </c>
      <c r="F206" s="2">
        <v>0</v>
      </c>
      <c r="G206" s="2">
        <v>503.34</v>
      </c>
      <c r="H206" s="2">
        <v>0</v>
      </c>
      <c r="I206" s="2">
        <v>454.24</v>
      </c>
      <c r="J206" s="12">
        <v>500</v>
      </c>
    </row>
    <row r="207" spans="1:11" ht="15" customHeight="1" x14ac:dyDescent="0.25">
      <c r="A207" s="1" t="s">
        <v>122</v>
      </c>
      <c r="B207" s="1" t="s">
        <v>384</v>
      </c>
      <c r="C207" s="1" t="s">
        <v>129</v>
      </c>
      <c r="D207" s="2">
        <v>806</v>
      </c>
      <c r="E207" s="2">
        <v>1151.54</v>
      </c>
      <c r="F207" s="2">
        <v>1120</v>
      </c>
      <c r="G207" s="2">
        <v>1169.9000000000001</v>
      </c>
      <c r="H207" s="2">
        <v>1390</v>
      </c>
      <c r="I207" s="2">
        <v>708.36</v>
      </c>
      <c r="J207" s="12">
        <v>1660</v>
      </c>
    </row>
    <row r="208" spans="1:11" ht="15" customHeight="1" x14ac:dyDescent="0.25">
      <c r="A208" s="1" t="s">
        <v>122</v>
      </c>
      <c r="B208" s="1" t="s">
        <v>385</v>
      </c>
      <c r="C208" s="1" t="s">
        <v>131</v>
      </c>
      <c r="D208" s="2">
        <v>822</v>
      </c>
      <c r="E208" s="2">
        <v>1479.91</v>
      </c>
      <c r="F208" s="2">
        <v>1220</v>
      </c>
      <c r="G208" s="2">
        <v>1477.42</v>
      </c>
      <c r="H208" s="2">
        <v>1490</v>
      </c>
      <c r="I208" s="2">
        <v>801.62</v>
      </c>
      <c r="J208" s="12">
        <v>1770</v>
      </c>
    </row>
    <row r="209" spans="1:10" ht="15" customHeight="1" x14ac:dyDescent="0.25">
      <c r="A209" s="1" t="s">
        <v>122</v>
      </c>
      <c r="B209" s="1" t="s">
        <v>386</v>
      </c>
      <c r="C209" s="1" t="s">
        <v>133</v>
      </c>
      <c r="D209" s="2">
        <v>1960</v>
      </c>
      <c r="E209" s="2">
        <v>2481.61</v>
      </c>
      <c r="F209" s="2">
        <v>1840</v>
      </c>
      <c r="G209" s="2">
        <v>2779.65</v>
      </c>
      <c r="H209" s="2">
        <v>2790</v>
      </c>
      <c r="I209" s="2">
        <v>1391.27</v>
      </c>
      <c r="J209" s="12">
        <v>2970</v>
      </c>
    </row>
    <row r="210" spans="1:10" ht="15" customHeight="1" x14ac:dyDescent="0.25">
      <c r="A210" s="1" t="s">
        <v>122</v>
      </c>
      <c r="B210" s="1" t="s">
        <v>387</v>
      </c>
      <c r="C210" s="1" t="s">
        <v>135</v>
      </c>
      <c r="D210" s="2">
        <v>0</v>
      </c>
      <c r="E210" s="2">
        <v>69.78</v>
      </c>
      <c r="F210" s="2">
        <v>40</v>
      </c>
      <c r="G210" s="2">
        <v>32.03</v>
      </c>
      <c r="H210" s="2">
        <v>40</v>
      </c>
      <c r="I210" s="2">
        <v>20.72</v>
      </c>
      <c r="J210" s="12">
        <v>50</v>
      </c>
    </row>
    <row r="211" spans="1:10" ht="15" customHeight="1" x14ac:dyDescent="0.25">
      <c r="A211" s="1" t="s">
        <v>122</v>
      </c>
      <c r="B211" s="1" t="s">
        <v>388</v>
      </c>
      <c r="C211" s="1" t="s">
        <v>137</v>
      </c>
      <c r="D211" s="2">
        <v>0</v>
      </c>
      <c r="E211" s="2">
        <v>19.690000000000001</v>
      </c>
      <c r="F211" s="2">
        <v>20</v>
      </c>
      <c r="G211" s="2">
        <v>5.68</v>
      </c>
      <c r="H211" s="2">
        <v>10</v>
      </c>
      <c r="I211" s="2">
        <v>2.5</v>
      </c>
      <c r="J211" s="12">
        <v>10</v>
      </c>
    </row>
    <row r="212" spans="1:10" ht="15" customHeight="1" x14ac:dyDescent="0.25">
      <c r="A212" s="1" t="s">
        <v>122</v>
      </c>
      <c r="B212" s="1" t="s">
        <v>389</v>
      </c>
      <c r="C212" s="1" t="s">
        <v>217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12">
        <v>0</v>
      </c>
    </row>
    <row r="213" spans="1:10" ht="15" customHeight="1" x14ac:dyDescent="0.25">
      <c r="A213" s="1" t="s">
        <v>122</v>
      </c>
      <c r="B213" s="1" t="s">
        <v>390</v>
      </c>
      <c r="C213" s="1" t="s">
        <v>143</v>
      </c>
      <c r="D213" s="2">
        <v>311</v>
      </c>
      <c r="E213" s="2">
        <v>534.1</v>
      </c>
      <c r="F213" s="2">
        <v>540</v>
      </c>
      <c r="G213" s="2">
        <v>538.65</v>
      </c>
      <c r="H213" s="2">
        <v>560</v>
      </c>
      <c r="I213" s="2">
        <v>1606.95</v>
      </c>
      <c r="J213" s="12">
        <v>970</v>
      </c>
    </row>
    <row r="214" spans="1:10" ht="15" customHeight="1" x14ac:dyDescent="0.25">
      <c r="A214" s="1" t="s">
        <v>122</v>
      </c>
      <c r="B214" s="1" t="s">
        <v>391</v>
      </c>
      <c r="C214" s="1" t="s">
        <v>145</v>
      </c>
      <c r="D214" s="2">
        <v>2020</v>
      </c>
      <c r="E214" s="2">
        <v>2395.92</v>
      </c>
      <c r="F214" s="2">
        <v>2000</v>
      </c>
      <c r="G214" s="2">
        <v>3209.22</v>
      </c>
      <c r="H214" s="2">
        <v>2400</v>
      </c>
      <c r="I214" s="2">
        <v>1379.72</v>
      </c>
      <c r="J214" s="12">
        <v>3000</v>
      </c>
    </row>
    <row r="215" spans="1:10" ht="15" customHeight="1" x14ac:dyDescent="0.25">
      <c r="A215" s="1" t="s">
        <v>122</v>
      </c>
      <c r="B215" s="1" t="s">
        <v>392</v>
      </c>
      <c r="C215" s="1" t="s">
        <v>393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12">
        <v>0</v>
      </c>
    </row>
    <row r="216" spans="1:10" ht="15" customHeight="1" x14ac:dyDescent="0.25">
      <c r="A216" s="1" t="s">
        <v>122</v>
      </c>
      <c r="B216" s="1" t="s">
        <v>394</v>
      </c>
      <c r="C216" s="1" t="s">
        <v>344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12">
        <v>0</v>
      </c>
    </row>
    <row r="217" spans="1:10" ht="15" customHeight="1" x14ac:dyDescent="0.25">
      <c r="A217" s="1" t="s">
        <v>122</v>
      </c>
      <c r="B217" s="1" t="s">
        <v>395</v>
      </c>
      <c r="C217" s="1" t="s">
        <v>209</v>
      </c>
      <c r="D217" s="2">
        <v>0</v>
      </c>
      <c r="E217" s="2">
        <v>397.5</v>
      </c>
      <c r="F217" s="2">
        <v>0</v>
      </c>
      <c r="G217" s="2">
        <v>0</v>
      </c>
      <c r="H217" s="2">
        <v>400</v>
      </c>
      <c r="I217" s="2">
        <v>0</v>
      </c>
      <c r="J217" s="12">
        <v>500</v>
      </c>
    </row>
    <row r="218" spans="1:10" ht="15" customHeight="1" x14ac:dyDescent="0.25">
      <c r="A218" s="1" t="s">
        <v>122</v>
      </c>
      <c r="B218" s="1" t="s">
        <v>396</v>
      </c>
      <c r="C218" s="1" t="s">
        <v>348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12">
        <v>0</v>
      </c>
    </row>
    <row r="219" spans="1:10" ht="15" customHeight="1" x14ac:dyDescent="0.25">
      <c r="A219" s="1" t="s">
        <v>122</v>
      </c>
      <c r="B219" s="1" t="s">
        <v>397</v>
      </c>
      <c r="C219" s="1" t="s">
        <v>155</v>
      </c>
      <c r="D219" s="2">
        <v>0</v>
      </c>
      <c r="E219" s="2">
        <v>5754.25</v>
      </c>
      <c r="F219" s="2">
        <v>2000</v>
      </c>
      <c r="G219" s="2">
        <v>2006</v>
      </c>
      <c r="H219" s="2">
        <v>6000</v>
      </c>
      <c r="I219" s="2">
        <v>3445.75</v>
      </c>
      <c r="J219" s="12">
        <v>6000</v>
      </c>
    </row>
    <row r="220" spans="1:10" ht="15" customHeight="1" x14ac:dyDescent="0.25">
      <c r="A220" s="1" t="s">
        <v>122</v>
      </c>
      <c r="B220" s="1" t="s">
        <v>398</v>
      </c>
      <c r="C220" s="1" t="s">
        <v>157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12">
        <v>0</v>
      </c>
    </row>
    <row r="221" spans="1:10" ht="15" customHeight="1" x14ac:dyDescent="0.25">
      <c r="A221" s="1" t="s">
        <v>122</v>
      </c>
      <c r="B221" s="1" t="s">
        <v>399</v>
      </c>
      <c r="C221" s="1" t="s">
        <v>151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12">
        <v>0</v>
      </c>
    </row>
    <row r="222" spans="1:10" ht="15" customHeight="1" x14ac:dyDescent="0.25">
      <c r="A222" s="1" t="s">
        <v>122</v>
      </c>
      <c r="B222" s="1" t="s">
        <v>400</v>
      </c>
      <c r="C222" s="1" t="s">
        <v>164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12">
        <v>0</v>
      </c>
    </row>
    <row r="223" spans="1:10" ht="15" customHeight="1" x14ac:dyDescent="0.25">
      <c r="A223" s="1" t="s">
        <v>122</v>
      </c>
      <c r="B223" s="1" t="s">
        <v>401</v>
      </c>
      <c r="C223" s="1" t="s">
        <v>402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12">
        <v>0</v>
      </c>
    </row>
    <row r="224" spans="1:10" ht="15" customHeight="1" x14ac:dyDescent="0.25">
      <c r="A224" s="1" t="s">
        <v>122</v>
      </c>
      <c r="B224" s="1" t="s">
        <v>403</v>
      </c>
      <c r="C224" s="1" t="s">
        <v>166</v>
      </c>
      <c r="D224" s="2">
        <v>608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12">
        <v>0</v>
      </c>
    </row>
    <row r="225" spans="1:10" ht="15" customHeight="1" x14ac:dyDescent="0.25">
      <c r="A225" s="1" t="s">
        <v>122</v>
      </c>
      <c r="B225" s="1" t="s">
        <v>404</v>
      </c>
      <c r="C225" s="1" t="s">
        <v>168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12">
        <v>0</v>
      </c>
    </row>
    <row r="226" spans="1:10" ht="15" customHeight="1" x14ac:dyDescent="0.25">
      <c r="A226" s="1" t="s">
        <v>122</v>
      </c>
      <c r="B226" s="1" t="s">
        <v>405</v>
      </c>
      <c r="C226" s="1" t="s">
        <v>170</v>
      </c>
      <c r="D226" s="2">
        <v>0</v>
      </c>
      <c r="E226" s="2">
        <v>33.06</v>
      </c>
      <c r="F226" s="2">
        <v>0</v>
      </c>
      <c r="G226" s="2">
        <v>164.83</v>
      </c>
      <c r="H226" s="2">
        <v>0</v>
      </c>
      <c r="I226" s="2">
        <v>0</v>
      </c>
      <c r="J226" s="12">
        <v>0</v>
      </c>
    </row>
    <row r="227" spans="1:10" ht="15" customHeight="1" x14ac:dyDescent="0.25">
      <c r="A227" s="1" t="s">
        <v>122</v>
      </c>
      <c r="B227" s="1" t="s">
        <v>406</v>
      </c>
      <c r="C227" s="1" t="s">
        <v>172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12">
        <v>0</v>
      </c>
    </row>
    <row r="228" spans="1:10" ht="15" customHeight="1" x14ac:dyDescent="0.25">
      <c r="A228" s="1" t="s">
        <v>122</v>
      </c>
      <c r="B228" s="1" t="s">
        <v>407</v>
      </c>
      <c r="C228" s="1" t="s">
        <v>176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12">
        <v>0</v>
      </c>
    </row>
    <row r="229" spans="1:10" ht="15" customHeight="1" x14ac:dyDescent="0.25">
      <c r="A229" s="1" t="s">
        <v>122</v>
      </c>
      <c r="B229" s="1" t="s">
        <v>408</v>
      </c>
      <c r="C229" s="1" t="s">
        <v>180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12">
        <v>0</v>
      </c>
    </row>
    <row r="230" spans="1:10" ht="15" customHeight="1" x14ac:dyDescent="0.25">
      <c r="A230" s="1" t="s">
        <v>122</v>
      </c>
      <c r="B230" s="1" t="s">
        <v>409</v>
      </c>
      <c r="C230" s="1" t="s">
        <v>182</v>
      </c>
      <c r="D230" s="2">
        <v>19091</v>
      </c>
      <c r="E230" s="2">
        <v>21000.69</v>
      </c>
      <c r="F230" s="2">
        <v>24240</v>
      </c>
      <c r="G230" s="2">
        <v>23092.11</v>
      </c>
      <c r="H230" s="2">
        <v>24130</v>
      </c>
      <c r="I230" s="2">
        <v>29575.360000000001</v>
      </c>
      <c r="J230" s="12">
        <v>10840</v>
      </c>
    </row>
    <row r="231" spans="1:10" ht="15" customHeight="1" x14ac:dyDescent="0.25">
      <c r="A231" s="1" t="s">
        <v>122</v>
      </c>
      <c r="B231" s="1" t="s">
        <v>410</v>
      </c>
      <c r="C231" s="1" t="s">
        <v>184</v>
      </c>
      <c r="D231" s="2">
        <v>3958</v>
      </c>
      <c r="E231" s="2">
        <v>4100.12</v>
      </c>
      <c r="F231" s="2">
        <v>4100</v>
      </c>
      <c r="G231" s="2">
        <v>5044.6499999999996</v>
      </c>
      <c r="H231" s="2">
        <v>4500</v>
      </c>
      <c r="I231" s="2">
        <v>1243.01</v>
      </c>
      <c r="J231" s="12">
        <v>6750</v>
      </c>
    </row>
    <row r="232" spans="1:10" ht="15" customHeight="1" x14ac:dyDescent="0.25">
      <c r="A232" s="1" t="s">
        <v>122</v>
      </c>
      <c r="B232" s="1" t="s">
        <v>411</v>
      </c>
      <c r="C232" s="1" t="s">
        <v>412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12">
        <v>0</v>
      </c>
    </row>
    <row r="233" spans="1:10" ht="15" customHeight="1" x14ac:dyDescent="0.25">
      <c r="A233" s="1" t="s">
        <v>122</v>
      </c>
      <c r="B233" s="1" t="s">
        <v>413</v>
      </c>
      <c r="C233" s="1" t="s">
        <v>363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12">
        <v>0</v>
      </c>
    </row>
    <row r="234" spans="1:10" ht="15" customHeight="1" x14ac:dyDescent="0.25">
      <c r="A234" s="1" t="s">
        <v>122</v>
      </c>
      <c r="B234" s="1" t="s">
        <v>414</v>
      </c>
      <c r="C234" s="1" t="s">
        <v>186</v>
      </c>
      <c r="D234" s="2">
        <v>12770</v>
      </c>
      <c r="E234" s="2">
        <v>15027.26</v>
      </c>
      <c r="F234" s="2">
        <v>10000</v>
      </c>
      <c r="G234" s="2">
        <v>4186.7299999999996</v>
      </c>
      <c r="H234" s="2">
        <v>10000</v>
      </c>
      <c r="I234" s="2">
        <v>1841.4</v>
      </c>
      <c r="J234" s="12">
        <v>10000</v>
      </c>
    </row>
    <row r="235" spans="1:10" ht="15" customHeight="1" x14ac:dyDescent="0.25">
      <c r="A235" s="1" t="s">
        <v>122</v>
      </c>
      <c r="B235" s="1" t="s">
        <v>415</v>
      </c>
      <c r="C235" s="1" t="s">
        <v>190</v>
      </c>
      <c r="D235" s="2">
        <v>12870</v>
      </c>
      <c r="E235" s="2">
        <v>12030</v>
      </c>
      <c r="F235" s="2">
        <v>12900</v>
      </c>
      <c r="G235" s="2">
        <v>9509.36</v>
      </c>
      <c r="H235" s="2">
        <v>14000</v>
      </c>
      <c r="I235" s="2">
        <v>2343.75</v>
      </c>
      <c r="J235" s="12">
        <v>14000</v>
      </c>
    </row>
    <row r="236" spans="1:10" ht="15" customHeight="1" x14ac:dyDescent="0.25">
      <c r="A236" s="1" t="s">
        <v>122</v>
      </c>
      <c r="B236" s="1" t="s">
        <v>416</v>
      </c>
      <c r="C236" s="1" t="s">
        <v>367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12">
        <v>0</v>
      </c>
    </row>
    <row r="237" spans="1:10" ht="15" customHeight="1" x14ac:dyDescent="0.25">
      <c r="A237" s="1" t="s">
        <v>122</v>
      </c>
      <c r="B237" s="1" t="s">
        <v>417</v>
      </c>
      <c r="C237" s="1" t="s">
        <v>192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12">
        <v>0</v>
      </c>
    </row>
    <row r="238" spans="1:10" ht="15" customHeight="1" x14ac:dyDescent="0.25">
      <c r="A238" s="1" t="s">
        <v>122</v>
      </c>
      <c r="B238" s="1" t="s">
        <v>418</v>
      </c>
      <c r="C238" s="1" t="s">
        <v>370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12">
        <v>0</v>
      </c>
    </row>
    <row r="239" spans="1:10" ht="15" customHeight="1" x14ac:dyDescent="0.25">
      <c r="A239" s="1" t="s">
        <v>122</v>
      </c>
      <c r="B239" s="1" t="s">
        <v>419</v>
      </c>
      <c r="C239" s="1" t="s">
        <v>194</v>
      </c>
      <c r="D239" s="2">
        <v>1848</v>
      </c>
      <c r="E239" s="2">
        <v>1400</v>
      </c>
      <c r="F239" s="2">
        <v>1850</v>
      </c>
      <c r="G239" s="2">
        <v>3100</v>
      </c>
      <c r="H239" s="2">
        <v>1850</v>
      </c>
      <c r="I239" s="2">
        <v>1250</v>
      </c>
      <c r="J239" s="12">
        <v>1850</v>
      </c>
    </row>
    <row r="240" spans="1:10" ht="15" customHeight="1" x14ac:dyDescent="0.25">
      <c r="A240" s="1" t="s">
        <v>122</v>
      </c>
      <c r="B240" s="1" t="s">
        <v>420</v>
      </c>
      <c r="C240" s="1" t="s">
        <v>2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12">
        <v>0</v>
      </c>
    </row>
    <row r="241" spans="1:10" ht="15" customHeight="1" x14ac:dyDescent="0.25">
      <c r="A241" s="1" t="s">
        <v>122</v>
      </c>
      <c r="B241" s="1" t="s">
        <v>421</v>
      </c>
      <c r="C241" s="1" t="s">
        <v>199</v>
      </c>
      <c r="D241" s="2">
        <v>250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12">
        <v>0</v>
      </c>
    </row>
    <row r="242" spans="1:10" ht="15" customHeight="1" x14ac:dyDescent="0.25">
      <c r="A242" s="1" t="s">
        <v>122</v>
      </c>
      <c r="B242" s="1" t="s">
        <v>422</v>
      </c>
      <c r="C242" s="1" t="s">
        <v>201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12">
        <v>0</v>
      </c>
    </row>
    <row r="243" spans="1:10" ht="15" customHeight="1" x14ac:dyDescent="0.25">
      <c r="A243" s="1" t="s">
        <v>122</v>
      </c>
      <c r="B243" s="1" t="s">
        <v>423</v>
      </c>
      <c r="C243" s="1" t="s">
        <v>203</v>
      </c>
      <c r="D243" s="2">
        <v>439</v>
      </c>
      <c r="E243" s="2">
        <v>1106.81</v>
      </c>
      <c r="F243" s="2">
        <v>0</v>
      </c>
      <c r="G243" s="2">
        <v>2204.3000000000002</v>
      </c>
      <c r="H243" s="2">
        <v>0</v>
      </c>
      <c r="I243" s="2">
        <v>0</v>
      </c>
      <c r="J243" s="12">
        <v>2500</v>
      </c>
    </row>
    <row r="244" spans="1:10" ht="15" customHeight="1" x14ac:dyDescent="0.25">
      <c r="A244" s="1" t="s">
        <v>122</v>
      </c>
      <c r="B244" s="1" t="s">
        <v>424</v>
      </c>
      <c r="C244" s="1" t="s">
        <v>205</v>
      </c>
      <c r="D244" s="2">
        <v>15617</v>
      </c>
      <c r="E244" s="2">
        <v>340.35</v>
      </c>
      <c r="F244" s="2">
        <v>0</v>
      </c>
      <c r="G244" s="2">
        <v>0</v>
      </c>
      <c r="H244" s="2">
        <v>0</v>
      </c>
      <c r="I244" s="2">
        <v>0</v>
      </c>
      <c r="J244" s="12">
        <v>0</v>
      </c>
    </row>
    <row r="245" spans="1:10" ht="15" customHeight="1" x14ac:dyDescent="0.25">
      <c r="A245" s="1" t="s">
        <v>122</v>
      </c>
      <c r="B245" s="1" t="s">
        <v>425</v>
      </c>
      <c r="C245" s="1" t="s">
        <v>209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12">
        <v>0</v>
      </c>
    </row>
    <row r="246" spans="1:10" ht="15" customHeight="1" x14ac:dyDescent="0.25">
      <c r="A246" s="1" t="s">
        <v>122</v>
      </c>
      <c r="B246" s="1" t="s">
        <v>426</v>
      </c>
      <c r="C246" s="1" t="s">
        <v>213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12">
        <v>0</v>
      </c>
    </row>
    <row r="247" spans="1:10" s="28" customFormat="1" ht="15" customHeight="1" x14ac:dyDescent="0.25">
      <c r="A247" s="25"/>
      <c r="B247" s="25"/>
      <c r="C247" s="25" t="s">
        <v>801</v>
      </c>
      <c r="D247" s="26"/>
      <c r="E247" s="26"/>
      <c r="F247" s="26"/>
      <c r="G247" s="26"/>
      <c r="H247" s="26"/>
      <c r="I247" s="26"/>
      <c r="J247" s="27">
        <f>SUM(J205:J246)</f>
        <v>86480</v>
      </c>
    </row>
    <row r="248" spans="1:10" ht="15" customHeight="1" x14ac:dyDescent="0.25">
      <c r="A248" s="1" t="s">
        <v>122</v>
      </c>
      <c r="B248" s="1" t="s">
        <v>427</v>
      </c>
      <c r="C248" s="1" t="s">
        <v>213</v>
      </c>
      <c r="D248" s="2">
        <v>0</v>
      </c>
      <c r="E248" s="2">
        <v>1526.48</v>
      </c>
      <c r="F248" s="2">
        <v>3055</v>
      </c>
      <c r="G248" s="2">
        <v>6105.9</v>
      </c>
      <c r="H248" s="2">
        <v>0</v>
      </c>
      <c r="I248" s="2">
        <v>0</v>
      </c>
      <c r="J248" s="12">
        <v>0</v>
      </c>
    </row>
    <row r="249" spans="1:10" ht="15" customHeight="1" x14ac:dyDescent="0.25">
      <c r="A249" s="1"/>
      <c r="B249" s="1"/>
      <c r="C249" s="1"/>
      <c r="D249" s="2"/>
      <c r="E249" s="2"/>
      <c r="F249" s="2"/>
      <c r="G249" s="2"/>
      <c r="H249" s="2"/>
      <c r="I249" s="2"/>
      <c r="J249" s="12"/>
    </row>
    <row r="250" spans="1:10" ht="15" customHeight="1" x14ac:dyDescent="0.25">
      <c r="A250" s="1" t="s">
        <v>122</v>
      </c>
      <c r="B250" s="1" t="s">
        <v>428</v>
      </c>
      <c r="C250" s="1" t="s">
        <v>429</v>
      </c>
      <c r="D250" s="2">
        <v>0</v>
      </c>
      <c r="E250" s="2">
        <v>23993</v>
      </c>
      <c r="F250" s="2">
        <v>23995</v>
      </c>
      <c r="G250" s="2">
        <v>23992.85</v>
      </c>
      <c r="H250" s="2">
        <v>23995</v>
      </c>
      <c r="I250" s="2">
        <v>23992.85</v>
      </c>
      <c r="J250" s="12">
        <v>23995</v>
      </c>
    </row>
    <row r="251" spans="1:10" ht="15" customHeight="1" x14ac:dyDescent="0.25">
      <c r="A251" s="1" t="s">
        <v>122</v>
      </c>
      <c r="B251" s="1" t="s">
        <v>430</v>
      </c>
      <c r="C251" s="1" t="s">
        <v>431</v>
      </c>
      <c r="D251" s="2">
        <v>0</v>
      </c>
      <c r="E251" s="2">
        <v>1439.7</v>
      </c>
      <c r="F251" s="2">
        <v>960</v>
      </c>
      <c r="G251" s="2">
        <v>959.71</v>
      </c>
      <c r="H251" s="2">
        <v>480</v>
      </c>
      <c r="I251" s="2">
        <v>479.85</v>
      </c>
      <c r="J251" s="12">
        <v>480</v>
      </c>
    </row>
    <row r="252" spans="1:10" ht="15" customHeight="1" x14ac:dyDescent="0.25">
      <c r="A252" s="1" t="s">
        <v>122</v>
      </c>
      <c r="B252" s="1" t="s">
        <v>432</v>
      </c>
      <c r="C252" s="1" t="s">
        <v>211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12">
        <v>0</v>
      </c>
    </row>
    <row r="253" spans="1:10" ht="15" customHeight="1" x14ac:dyDescent="0.25">
      <c r="A253" s="1" t="s">
        <v>122</v>
      </c>
      <c r="B253" s="1" t="s">
        <v>433</v>
      </c>
      <c r="C253" s="1" t="s">
        <v>298</v>
      </c>
      <c r="D253" s="2">
        <v>0</v>
      </c>
      <c r="E253" s="2">
        <v>322540.74</v>
      </c>
      <c r="F253" s="2">
        <v>0</v>
      </c>
      <c r="G253" s="2">
        <v>0</v>
      </c>
      <c r="H253" s="2">
        <v>0</v>
      </c>
      <c r="I253" s="2">
        <v>0</v>
      </c>
      <c r="J253" s="12">
        <v>0</v>
      </c>
    </row>
    <row r="254" spans="1:10" s="28" customFormat="1" ht="15" customHeight="1" x14ac:dyDescent="0.25">
      <c r="A254" s="25"/>
      <c r="B254" s="25"/>
      <c r="C254" s="25" t="s">
        <v>801</v>
      </c>
      <c r="D254" s="26"/>
      <c r="E254" s="26"/>
      <c r="F254" s="26"/>
      <c r="G254" s="26"/>
      <c r="H254" s="26"/>
      <c r="I254" s="26"/>
      <c r="J254" s="27">
        <f>SUM(J250:J253)</f>
        <v>24475</v>
      </c>
    </row>
    <row r="255" spans="1:10" ht="15" customHeight="1" x14ac:dyDescent="0.25">
      <c r="A255" s="1" t="s">
        <v>122</v>
      </c>
      <c r="B255" s="1" t="s">
        <v>462</v>
      </c>
      <c r="C255" s="1" t="s">
        <v>207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12">
        <v>0</v>
      </c>
    </row>
    <row r="256" spans="1:10" ht="15" customHeight="1" x14ac:dyDescent="0.25">
      <c r="A256" s="1" t="s">
        <v>122</v>
      </c>
      <c r="B256" s="1" t="s">
        <v>434</v>
      </c>
      <c r="C256" s="1" t="s">
        <v>298</v>
      </c>
      <c r="D256" s="2">
        <v>0</v>
      </c>
      <c r="E256" s="2">
        <v>0</v>
      </c>
      <c r="F256" s="2">
        <v>233900</v>
      </c>
      <c r="G256" s="2">
        <v>1132433.17</v>
      </c>
      <c r="H256" s="2">
        <v>0</v>
      </c>
      <c r="I256" s="2">
        <v>0</v>
      </c>
      <c r="J256" s="12">
        <v>0</v>
      </c>
    </row>
    <row r="257" spans="1:10" s="28" customFormat="1" ht="15" customHeight="1" x14ac:dyDescent="0.25">
      <c r="A257" s="25"/>
      <c r="B257" s="25"/>
      <c r="C257" s="25" t="s">
        <v>801</v>
      </c>
      <c r="D257" s="26"/>
      <c r="E257" s="26"/>
      <c r="F257" s="26"/>
      <c r="G257" s="26"/>
      <c r="H257" s="26"/>
      <c r="I257" s="26"/>
      <c r="J257" s="27"/>
    </row>
    <row r="258" spans="1:10" ht="15" customHeight="1" x14ac:dyDescent="0.25">
      <c r="A258" s="1" t="s">
        <v>122</v>
      </c>
      <c r="B258" s="1" t="s">
        <v>463</v>
      </c>
      <c r="C258" s="1" t="s">
        <v>205</v>
      </c>
      <c r="D258" s="2">
        <v>0</v>
      </c>
      <c r="E258" s="2">
        <v>0</v>
      </c>
      <c r="F258" s="2">
        <v>53000</v>
      </c>
      <c r="G258" s="2">
        <v>57999.99</v>
      </c>
      <c r="H258" s="2">
        <v>0</v>
      </c>
      <c r="I258" s="2">
        <v>0</v>
      </c>
      <c r="J258" s="12">
        <v>0</v>
      </c>
    </row>
    <row r="259" spans="1:10" ht="15" customHeight="1" x14ac:dyDescent="0.25">
      <c r="A259" s="1" t="s">
        <v>122</v>
      </c>
      <c r="B259" s="1" t="s">
        <v>464</v>
      </c>
      <c r="C259" s="1" t="s">
        <v>298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12">
        <v>0</v>
      </c>
    </row>
    <row r="260" spans="1:10" ht="15" customHeight="1" x14ac:dyDescent="0.25">
      <c r="A260" s="1" t="s">
        <v>122</v>
      </c>
      <c r="B260" s="1" t="s">
        <v>465</v>
      </c>
      <c r="C260" s="1" t="s">
        <v>298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12">
        <v>0</v>
      </c>
    </row>
    <row r="261" spans="1:10" ht="15" customHeight="1" x14ac:dyDescent="0.25">
      <c r="A261" s="1" t="s">
        <v>122</v>
      </c>
      <c r="B261" s="1" t="s">
        <v>469</v>
      </c>
      <c r="C261" s="1" t="s">
        <v>124</v>
      </c>
      <c r="D261" s="2">
        <v>6285</v>
      </c>
      <c r="E261" s="2">
        <v>7451.19</v>
      </c>
      <c r="F261" s="2">
        <v>8360</v>
      </c>
      <c r="G261" s="2">
        <v>9659.36</v>
      </c>
      <c r="H261" s="2">
        <v>10010</v>
      </c>
      <c r="I261" s="2">
        <v>4456.63</v>
      </c>
      <c r="J261" s="12">
        <v>9830</v>
      </c>
    </row>
    <row r="262" spans="1:10" ht="15" customHeight="1" x14ac:dyDescent="0.25">
      <c r="A262" s="1" t="s">
        <v>122</v>
      </c>
      <c r="B262" s="1" t="s">
        <v>470</v>
      </c>
      <c r="C262" s="1" t="s">
        <v>129</v>
      </c>
      <c r="D262" s="2">
        <v>466</v>
      </c>
      <c r="E262" s="2">
        <v>604.11</v>
      </c>
      <c r="F262" s="2">
        <v>630</v>
      </c>
      <c r="G262" s="2">
        <v>647.65</v>
      </c>
      <c r="H262" s="2">
        <v>750</v>
      </c>
      <c r="I262" s="2">
        <v>338.3</v>
      </c>
      <c r="J262" s="12">
        <v>740</v>
      </c>
    </row>
    <row r="263" spans="1:10" ht="15" customHeight="1" x14ac:dyDescent="0.25">
      <c r="A263" s="1" t="s">
        <v>122</v>
      </c>
      <c r="B263" s="1" t="s">
        <v>472</v>
      </c>
      <c r="C263" s="1" t="s">
        <v>131</v>
      </c>
      <c r="D263" s="2">
        <v>477</v>
      </c>
      <c r="E263" s="2">
        <v>734</v>
      </c>
      <c r="F263" s="2">
        <v>640</v>
      </c>
      <c r="G263" s="2">
        <v>768.18</v>
      </c>
      <c r="H263" s="2">
        <v>770</v>
      </c>
      <c r="I263" s="2">
        <v>380.69</v>
      </c>
      <c r="J263" s="12">
        <v>750</v>
      </c>
    </row>
    <row r="264" spans="1:10" ht="15" customHeight="1" x14ac:dyDescent="0.25">
      <c r="A264" s="1" t="s">
        <v>122</v>
      </c>
      <c r="B264" s="1" t="s">
        <v>471</v>
      </c>
      <c r="C264" s="1" t="s">
        <v>133</v>
      </c>
      <c r="D264" s="2">
        <v>417</v>
      </c>
      <c r="E264" s="2">
        <v>1193.6400000000001</v>
      </c>
      <c r="F264" s="2">
        <v>960</v>
      </c>
      <c r="G264" s="2">
        <v>1631.71</v>
      </c>
      <c r="H264" s="2">
        <v>1710</v>
      </c>
      <c r="I264" s="2">
        <v>612.32000000000005</v>
      </c>
      <c r="J264" s="12">
        <v>1450</v>
      </c>
    </row>
    <row r="265" spans="1:10" ht="15" customHeight="1" x14ac:dyDescent="0.25">
      <c r="A265" s="1" t="s">
        <v>122</v>
      </c>
      <c r="B265" s="1" t="s">
        <v>467</v>
      </c>
      <c r="C265" s="1" t="s">
        <v>135</v>
      </c>
      <c r="D265" s="2">
        <v>0</v>
      </c>
      <c r="E265" s="2">
        <v>97.17</v>
      </c>
      <c r="F265" s="2">
        <v>20</v>
      </c>
      <c r="G265" s="2">
        <v>18.2</v>
      </c>
      <c r="H265" s="2">
        <v>30</v>
      </c>
      <c r="I265" s="2">
        <v>12.08</v>
      </c>
      <c r="J265" s="12">
        <v>20</v>
      </c>
    </row>
    <row r="266" spans="1:10" ht="15" customHeight="1" x14ac:dyDescent="0.25">
      <c r="A266" s="1" t="s">
        <v>122</v>
      </c>
      <c r="B266" s="1" t="s">
        <v>468</v>
      </c>
      <c r="C266" s="1" t="s">
        <v>137</v>
      </c>
      <c r="D266" s="2">
        <v>0</v>
      </c>
      <c r="E266" s="2">
        <v>10.11</v>
      </c>
      <c r="F266" s="2">
        <v>10</v>
      </c>
      <c r="G266" s="2">
        <v>2.56</v>
      </c>
      <c r="H266" s="2">
        <v>0</v>
      </c>
      <c r="I266" s="2">
        <v>1.36</v>
      </c>
      <c r="J266" s="12">
        <v>0</v>
      </c>
    </row>
    <row r="267" spans="1:10" ht="15" customHeight="1" x14ac:dyDescent="0.25">
      <c r="A267" s="1" t="s">
        <v>122</v>
      </c>
      <c r="B267" s="1" t="s">
        <v>466</v>
      </c>
      <c r="C267" s="1" t="s">
        <v>143</v>
      </c>
      <c r="D267" s="2">
        <v>0</v>
      </c>
      <c r="E267" s="2">
        <v>0</v>
      </c>
      <c r="F267" s="2">
        <v>40</v>
      </c>
      <c r="G267" s="2">
        <v>40.71</v>
      </c>
      <c r="H267" s="2">
        <v>40</v>
      </c>
      <c r="I267" s="2">
        <v>100.02</v>
      </c>
      <c r="J267" s="12">
        <v>0</v>
      </c>
    </row>
    <row r="268" spans="1:10" ht="15" customHeight="1" x14ac:dyDescent="0.25">
      <c r="A268" s="1" t="s">
        <v>122</v>
      </c>
      <c r="B268" s="1" t="s">
        <v>498</v>
      </c>
      <c r="C268" s="1" t="s">
        <v>124</v>
      </c>
      <c r="D268" s="2">
        <v>2765</v>
      </c>
      <c r="E268" s="2">
        <v>45.94</v>
      </c>
      <c r="F268" s="2">
        <v>0</v>
      </c>
      <c r="G268" s="2">
        <v>0</v>
      </c>
      <c r="H268" s="2">
        <v>0</v>
      </c>
      <c r="I268" s="2">
        <v>62.5</v>
      </c>
      <c r="J268" s="12">
        <v>0</v>
      </c>
    </row>
    <row r="269" spans="1:10" ht="15" customHeight="1" x14ac:dyDescent="0.25">
      <c r="A269" s="1" t="s">
        <v>122</v>
      </c>
      <c r="B269" s="1" t="s">
        <v>497</v>
      </c>
      <c r="C269" s="1" t="s">
        <v>127</v>
      </c>
      <c r="D269" s="2">
        <v>0</v>
      </c>
      <c r="E269" s="2">
        <v>42.38</v>
      </c>
      <c r="F269" s="2">
        <v>0</v>
      </c>
      <c r="G269" s="2">
        <v>0</v>
      </c>
      <c r="H269" s="2">
        <v>0</v>
      </c>
      <c r="I269" s="2">
        <v>0</v>
      </c>
      <c r="J269" s="12">
        <v>0</v>
      </c>
    </row>
    <row r="270" spans="1:10" ht="15" customHeight="1" x14ac:dyDescent="0.25">
      <c r="A270" s="1" t="s">
        <v>122</v>
      </c>
      <c r="B270" s="1" t="s">
        <v>496</v>
      </c>
      <c r="C270" s="1" t="s">
        <v>129</v>
      </c>
      <c r="D270" s="2">
        <v>214</v>
      </c>
      <c r="E270" s="2">
        <v>-3260.42</v>
      </c>
      <c r="F270" s="2">
        <v>0</v>
      </c>
      <c r="G270" s="2">
        <v>-346</v>
      </c>
      <c r="H270" s="2">
        <v>0</v>
      </c>
      <c r="I270" s="2">
        <v>0</v>
      </c>
      <c r="J270" s="12">
        <v>0</v>
      </c>
    </row>
    <row r="271" spans="1:10" ht="15" customHeight="1" x14ac:dyDescent="0.25">
      <c r="A271" s="1" t="s">
        <v>122</v>
      </c>
      <c r="B271" s="1" t="s">
        <v>495</v>
      </c>
      <c r="C271" s="1" t="s">
        <v>131</v>
      </c>
      <c r="D271" s="2">
        <v>207</v>
      </c>
      <c r="E271" s="2">
        <v>19.12</v>
      </c>
      <c r="F271" s="2">
        <v>0</v>
      </c>
      <c r="G271" s="2">
        <v>0</v>
      </c>
      <c r="H271" s="2">
        <v>0</v>
      </c>
      <c r="I271" s="2">
        <v>0</v>
      </c>
      <c r="J271" s="12">
        <v>0</v>
      </c>
    </row>
    <row r="272" spans="1:10" ht="15" customHeight="1" x14ac:dyDescent="0.25">
      <c r="A272" s="1" t="s">
        <v>122</v>
      </c>
      <c r="B272" s="1" t="s">
        <v>494</v>
      </c>
      <c r="C272" s="1" t="s">
        <v>133</v>
      </c>
      <c r="D272" s="2">
        <v>329</v>
      </c>
      <c r="E272" s="2">
        <v>29.4</v>
      </c>
      <c r="F272" s="2">
        <v>0</v>
      </c>
      <c r="G272" s="2">
        <v>0</v>
      </c>
      <c r="H272" s="2">
        <v>0</v>
      </c>
      <c r="I272" s="2">
        <v>0</v>
      </c>
      <c r="J272" s="12">
        <v>0</v>
      </c>
    </row>
    <row r="273" spans="1:10" ht="15" customHeight="1" x14ac:dyDescent="0.25">
      <c r="A273" s="1" t="s">
        <v>122</v>
      </c>
      <c r="B273" s="1" t="s">
        <v>493</v>
      </c>
      <c r="C273" s="1" t="s">
        <v>135</v>
      </c>
      <c r="D273" s="2">
        <v>0</v>
      </c>
      <c r="E273" s="2">
        <v>0.86</v>
      </c>
      <c r="F273" s="2">
        <v>0</v>
      </c>
      <c r="G273" s="2">
        <v>0</v>
      </c>
      <c r="H273" s="2">
        <v>0</v>
      </c>
      <c r="I273" s="2">
        <v>0</v>
      </c>
      <c r="J273" s="12">
        <v>0</v>
      </c>
    </row>
    <row r="274" spans="1:10" ht="15" customHeight="1" x14ac:dyDescent="0.25">
      <c r="A274" s="1" t="s">
        <v>122</v>
      </c>
      <c r="B274" s="1" t="s">
        <v>492</v>
      </c>
      <c r="C274" s="1" t="s">
        <v>137</v>
      </c>
      <c r="D274" s="2">
        <v>0</v>
      </c>
      <c r="E274" s="2">
        <v>0.6</v>
      </c>
      <c r="F274" s="2">
        <v>0</v>
      </c>
      <c r="G274" s="2">
        <v>0</v>
      </c>
      <c r="H274" s="2">
        <v>0</v>
      </c>
      <c r="I274" s="2">
        <v>0</v>
      </c>
      <c r="J274" s="12">
        <v>0</v>
      </c>
    </row>
    <row r="275" spans="1:10" ht="15" customHeight="1" x14ac:dyDescent="0.25">
      <c r="A275" s="1" t="s">
        <v>122</v>
      </c>
      <c r="B275" s="1" t="s">
        <v>491</v>
      </c>
      <c r="C275" s="1" t="s">
        <v>143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12">
        <v>0</v>
      </c>
    </row>
    <row r="276" spans="1:10" ht="15" customHeight="1" x14ac:dyDescent="0.25">
      <c r="A276" s="1" t="s">
        <v>122</v>
      </c>
      <c r="B276" s="1" t="s">
        <v>490</v>
      </c>
      <c r="C276" s="1" t="s">
        <v>145</v>
      </c>
      <c r="D276" s="2">
        <v>250</v>
      </c>
      <c r="E276" s="2">
        <v>136.65</v>
      </c>
      <c r="F276" s="2">
        <v>200</v>
      </c>
      <c r="G276" s="2">
        <v>695.35</v>
      </c>
      <c r="H276" s="2">
        <v>200</v>
      </c>
      <c r="I276" s="2">
        <v>152.16</v>
      </c>
      <c r="J276" s="12">
        <v>400</v>
      </c>
    </row>
    <row r="277" spans="1:10" ht="15" customHeight="1" x14ac:dyDescent="0.25">
      <c r="A277" s="1" t="s">
        <v>122</v>
      </c>
      <c r="B277" s="1" t="s">
        <v>489</v>
      </c>
      <c r="C277" s="1" t="s">
        <v>147</v>
      </c>
      <c r="D277" s="2">
        <v>150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12">
        <v>0</v>
      </c>
    </row>
    <row r="278" spans="1:10" ht="15" customHeight="1" x14ac:dyDescent="0.25">
      <c r="A278" s="1" t="s">
        <v>122</v>
      </c>
      <c r="B278" s="1" t="s">
        <v>488</v>
      </c>
      <c r="C278" s="1" t="s">
        <v>153</v>
      </c>
      <c r="D278" s="2">
        <v>0</v>
      </c>
      <c r="E278" s="2">
        <v>8732.25</v>
      </c>
      <c r="F278" s="2">
        <v>4315</v>
      </c>
      <c r="G278" s="2">
        <v>4486</v>
      </c>
      <c r="H278" s="2">
        <v>4440</v>
      </c>
      <c r="I278" s="2">
        <v>1740</v>
      </c>
      <c r="J278" s="12">
        <v>0</v>
      </c>
    </row>
    <row r="279" spans="1:10" ht="15" customHeight="1" x14ac:dyDescent="0.25">
      <c r="A279" s="1" t="s">
        <v>122</v>
      </c>
      <c r="B279" s="1" t="s">
        <v>479</v>
      </c>
      <c r="C279" s="1" t="s">
        <v>155</v>
      </c>
      <c r="D279" s="2">
        <v>0</v>
      </c>
      <c r="E279" s="2">
        <v>281.25</v>
      </c>
      <c r="F279" s="2">
        <v>10000</v>
      </c>
      <c r="G279" s="2">
        <v>2855.75</v>
      </c>
      <c r="H279" s="2">
        <v>10000</v>
      </c>
      <c r="I279" s="2">
        <v>93.75</v>
      </c>
      <c r="J279" s="12">
        <v>5000</v>
      </c>
    </row>
    <row r="280" spans="1:10" ht="15" customHeight="1" x14ac:dyDescent="0.25">
      <c r="A280" s="1" t="s">
        <v>122</v>
      </c>
      <c r="B280" s="1" t="s">
        <v>487</v>
      </c>
      <c r="C280" s="1" t="s">
        <v>157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12">
        <v>0</v>
      </c>
    </row>
    <row r="281" spans="1:10" ht="15" customHeight="1" x14ac:dyDescent="0.25">
      <c r="A281" s="1" t="s">
        <v>122</v>
      </c>
      <c r="B281" s="1" t="s">
        <v>500</v>
      </c>
      <c r="C281" s="1" t="s">
        <v>161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12">
        <v>0</v>
      </c>
    </row>
    <row r="282" spans="1:10" ht="15" customHeight="1" x14ac:dyDescent="0.25">
      <c r="A282" s="1" t="s">
        <v>122</v>
      </c>
      <c r="B282" s="1" t="s">
        <v>474</v>
      </c>
      <c r="C282" s="1" t="s">
        <v>151</v>
      </c>
      <c r="D282" s="2">
        <v>3072</v>
      </c>
      <c r="E282" s="2">
        <v>550.36</v>
      </c>
      <c r="F282" s="2">
        <v>0</v>
      </c>
      <c r="G282" s="2">
        <v>0</v>
      </c>
      <c r="H282" s="2">
        <v>0</v>
      </c>
      <c r="I282" s="2">
        <v>0</v>
      </c>
      <c r="J282" s="12">
        <v>0</v>
      </c>
    </row>
    <row r="283" spans="1:10" ht="15" customHeight="1" x14ac:dyDescent="0.25">
      <c r="A283" s="1" t="s">
        <v>122</v>
      </c>
      <c r="B283" s="1" t="s">
        <v>475</v>
      </c>
      <c r="C283" s="1" t="s">
        <v>164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12">
        <v>0</v>
      </c>
    </row>
    <row r="284" spans="1:10" ht="15" customHeight="1" x14ac:dyDescent="0.25">
      <c r="A284" s="1" t="s">
        <v>122</v>
      </c>
      <c r="B284" s="1" t="s">
        <v>476</v>
      </c>
      <c r="C284" s="1" t="s">
        <v>168</v>
      </c>
      <c r="D284" s="2">
        <v>945</v>
      </c>
      <c r="E284" s="2">
        <v>185.42</v>
      </c>
      <c r="F284" s="2">
        <v>1000</v>
      </c>
      <c r="G284" s="2">
        <v>0</v>
      </c>
      <c r="H284" s="2">
        <v>1000</v>
      </c>
      <c r="I284" s="2">
        <v>0</v>
      </c>
      <c r="J284" s="12">
        <v>0</v>
      </c>
    </row>
    <row r="285" spans="1:10" ht="15" customHeight="1" x14ac:dyDescent="0.25">
      <c r="A285" s="1" t="s">
        <v>122</v>
      </c>
      <c r="B285" s="1" t="s">
        <v>477</v>
      </c>
      <c r="C285" s="1" t="s">
        <v>170</v>
      </c>
      <c r="D285" s="2">
        <v>250</v>
      </c>
      <c r="E285" s="2">
        <v>6.33</v>
      </c>
      <c r="F285" s="2">
        <v>0</v>
      </c>
      <c r="G285" s="2">
        <v>0</v>
      </c>
      <c r="H285" s="2">
        <v>0</v>
      </c>
      <c r="I285" s="2">
        <v>0</v>
      </c>
      <c r="J285" s="12">
        <v>0</v>
      </c>
    </row>
    <row r="286" spans="1:10" ht="15" customHeight="1" x14ac:dyDescent="0.25">
      <c r="A286" s="1" t="s">
        <v>122</v>
      </c>
      <c r="B286" s="1" t="s">
        <v>486</v>
      </c>
      <c r="C286" s="1" t="s">
        <v>176</v>
      </c>
      <c r="D286" s="2">
        <v>125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12">
        <v>0</v>
      </c>
    </row>
    <row r="287" spans="1:10" ht="15" customHeight="1" x14ac:dyDescent="0.25">
      <c r="A287" s="1" t="s">
        <v>122</v>
      </c>
      <c r="B287" s="1" t="s">
        <v>478</v>
      </c>
      <c r="C287" s="1" t="s">
        <v>186</v>
      </c>
      <c r="D287" s="2">
        <v>14400</v>
      </c>
      <c r="E287" s="2">
        <v>9978.5</v>
      </c>
      <c r="F287" s="2">
        <v>5000</v>
      </c>
      <c r="G287" s="2">
        <v>5793</v>
      </c>
      <c r="H287" s="2">
        <v>5000</v>
      </c>
      <c r="I287" s="2">
        <v>0</v>
      </c>
      <c r="J287" s="12">
        <v>6000</v>
      </c>
    </row>
    <row r="288" spans="1:10" ht="15" customHeight="1" x14ac:dyDescent="0.25">
      <c r="A288" s="1" t="s">
        <v>122</v>
      </c>
      <c r="B288" s="1" t="s">
        <v>473</v>
      </c>
      <c r="C288" s="1" t="s">
        <v>190</v>
      </c>
      <c r="D288" s="2">
        <v>0</v>
      </c>
      <c r="E288" s="2">
        <v>2700</v>
      </c>
      <c r="F288" s="2">
        <v>3000</v>
      </c>
      <c r="G288" s="2">
        <v>600</v>
      </c>
      <c r="H288" s="2">
        <v>3500</v>
      </c>
      <c r="I288" s="2">
        <v>0</v>
      </c>
      <c r="J288" s="12">
        <v>3500</v>
      </c>
    </row>
    <row r="289" spans="1:10" ht="15" customHeight="1" x14ac:dyDescent="0.25">
      <c r="A289" s="1" t="s">
        <v>122</v>
      </c>
      <c r="B289" s="1" t="s">
        <v>480</v>
      </c>
      <c r="C289" s="1" t="s">
        <v>370</v>
      </c>
      <c r="D289" s="2">
        <v>3920</v>
      </c>
      <c r="E289" s="2">
        <v>5082</v>
      </c>
      <c r="F289" s="2">
        <v>5000</v>
      </c>
      <c r="G289" s="2">
        <v>5082</v>
      </c>
      <c r="H289" s="2">
        <v>5000</v>
      </c>
      <c r="I289" s="2">
        <v>2541</v>
      </c>
      <c r="J289" s="12">
        <v>5000</v>
      </c>
    </row>
    <row r="290" spans="1:10" ht="15" customHeight="1" x14ac:dyDescent="0.25">
      <c r="A290" s="1" t="s">
        <v>122</v>
      </c>
      <c r="B290" s="1" t="s">
        <v>481</v>
      </c>
      <c r="C290" s="1" t="s">
        <v>482</v>
      </c>
      <c r="D290" s="2">
        <v>0</v>
      </c>
      <c r="E290" s="2">
        <v>17040.080000000002</v>
      </c>
      <c r="F290" s="2">
        <v>17050</v>
      </c>
      <c r="G290" s="2">
        <v>17037.740000000002</v>
      </c>
      <c r="H290" s="2">
        <v>17050</v>
      </c>
      <c r="I290" s="2">
        <v>7104.15</v>
      </c>
      <c r="J290" s="12">
        <v>0</v>
      </c>
    </row>
    <row r="291" spans="1:10" ht="15" customHeight="1" x14ac:dyDescent="0.25">
      <c r="A291" s="1" t="s">
        <v>122</v>
      </c>
      <c r="B291" s="1" t="s">
        <v>483</v>
      </c>
      <c r="C291" s="1" t="s">
        <v>205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12">
        <v>0</v>
      </c>
    </row>
    <row r="292" spans="1:10" ht="15" customHeight="1" x14ac:dyDescent="0.25">
      <c r="A292" s="1" t="s">
        <v>122</v>
      </c>
      <c r="B292" s="1" t="s">
        <v>484</v>
      </c>
      <c r="C292" s="1" t="s">
        <v>207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12">
        <v>0</v>
      </c>
    </row>
    <row r="293" spans="1:10" ht="15" customHeight="1" x14ac:dyDescent="0.25">
      <c r="A293" s="1" t="s">
        <v>122</v>
      </c>
      <c r="B293" s="1" t="s">
        <v>485</v>
      </c>
      <c r="C293" s="1" t="s">
        <v>209</v>
      </c>
      <c r="D293" s="2">
        <v>1000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12">
        <v>0</v>
      </c>
    </row>
    <row r="294" spans="1:10" ht="15" customHeight="1" x14ac:dyDescent="0.25">
      <c r="A294" s="1" t="s">
        <v>122</v>
      </c>
      <c r="B294" s="1" t="s">
        <v>501</v>
      </c>
      <c r="C294" s="1" t="s">
        <v>211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12">
        <v>0</v>
      </c>
    </row>
    <row r="295" spans="1:10" ht="15" customHeight="1" x14ac:dyDescent="0.25">
      <c r="A295" s="1" t="s">
        <v>122</v>
      </c>
      <c r="B295" s="1" t="s">
        <v>502</v>
      </c>
      <c r="C295" s="1" t="s">
        <v>298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12">
        <v>0</v>
      </c>
    </row>
    <row r="296" spans="1:10" ht="15" customHeight="1" x14ac:dyDescent="0.25">
      <c r="A296" s="1" t="s">
        <v>122</v>
      </c>
      <c r="B296" s="1" t="s">
        <v>499</v>
      </c>
      <c r="C296" s="1" t="s">
        <v>213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12">
        <v>0</v>
      </c>
    </row>
    <row r="297" spans="1:10" ht="15" customHeight="1" x14ac:dyDescent="0.25">
      <c r="A297" s="1" t="s">
        <v>122</v>
      </c>
      <c r="B297" s="1" t="s">
        <v>503</v>
      </c>
      <c r="C297" s="1" t="s">
        <v>429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12">
        <v>0</v>
      </c>
    </row>
    <row r="298" spans="1:10" ht="15" customHeight="1" x14ac:dyDescent="0.25">
      <c r="A298" s="1" t="s">
        <v>122</v>
      </c>
      <c r="B298" s="1" t="s">
        <v>504</v>
      </c>
      <c r="C298" s="1" t="s">
        <v>431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12">
        <v>0</v>
      </c>
    </row>
    <row r="299" spans="1:10" ht="15" customHeight="1" x14ac:dyDescent="0.25">
      <c r="A299" s="1" t="s">
        <v>122</v>
      </c>
      <c r="B299" s="1" t="s">
        <v>505</v>
      </c>
      <c r="C299" s="1" t="s">
        <v>211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12">
        <v>0</v>
      </c>
    </row>
    <row r="300" spans="1:10" ht="15" customHeight="1" x14ac:dyDescent="0.25">
      <c r="A300" s="1" t="s">
        <v>122</v>
      </c>
      <c r="B300" s="1" t="s">
        <v>506</v>
      </c>
      <c r="C300" s="1" t="s">
        <v>298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12">
        <v>0</v>
      </c>
    </row>
    <row r="301" spans="1:10" ht="15" customHeight="1" x14ac:dyDescent="0.25">
      <c r="A301" s="1" t="s">
        <v>122</v>
      </c>
      <c r="B301" s="1" t="s">
        <v>514</v>
      </c>
      <c r="C301" s="1" t="s">
        <v>151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12">
        <v>0</v>
      </c>
    </row>
    <row r="302" spans="1:10" ht="15" customHeight="1" x14ac:dyDescent="0.25">
      <c r="A302" s="1" t="s">
        <v>122</v>
      </c>
      <c r="B302" s="1" t="s">
        <v>512</v>
      </c>
      <c r="C302" s="1" t="s">
        <v>513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12">
        <v>0</v>
      </c>
    </row>
    <row r="303" spans="1:10" ht="15" customHeight="1" x14ac:dyDescent="0.25">
      <c r="A303" s="1" t="s">
        <v>122</v>
      </c>
      <c r="B303" s="1" t="s">
        <v>507</v>
      </c>
      <c r="C303" s="1" t="s">
        <v>155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12">
        <v>0</v>
      </c>
    </row>
    <row r="304" spans="1:10" ht="15" customHeight="1" x14ac:dyDescent="0.25">
      <c r="A304" s="1" t="s">
        <v>122</v>
      </c>
      <c r="B304" s="1" t="s">
        <v>511</v>
      </c>
      <c r="C304" s="1" t="s">
        <v>157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12">
        <v>0</v>
      </c>
    </row>
    <row r="305" spans="1:10" ht="15" customHeight="1" x14ac:dyDescent="0.25">
      <c r="A305" s="1" t="s">
        <v>122</v>
      </c>
      <c r="B305" s="1" t="s">
        <v>515</v>
      </c>
      <c r="C305" s="1" t="s">
        <v>164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12">
        <v>0</v>
      </c>
    </row>
    <row r="306" spans="1:10" ht="15" customHeight="1" x14ac:dyDescent="0.25">
      <c r="A306" s="1" t="s">
        <v>122</v>
      </c>
      <c r="B306" s="1" t="s">
        <v>510</v>
      </c>
      <c r="C306" s="1" t="s">
        <v>207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12">
        <v>0</v>
      </c>
    </row>
    <row r="307" spans="1:10" ht="15" customHeight="1" x14ac:dyDescent="0.25">
      <c r="A307" s="1" t="s">
        <v>122</v>
      </c>
      <c r="B307" s="1" t="s">
        <v>508</v>
      </c>
      <c r="C307" s="1" t="s">
        <v>509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12">
        <v>0</v>
      </c>
    </row>
    <row r="308" spans="1:10" ht="15" customHeight="1" x14ac:dyDescent="0.25">
      <c r="A308" s="1" t="s">
        <v>122</v>
      </c>
      <c r="B308" s="1" t="s">
        <v>522</v>
      </c>
      <c r="C308" s="1" t="s">
        <v>124</v>
      </c>
      <c r="D308" s="2">
        <v>0</v>
      </c>
      <c r="E308" s="2">
        <v>0</v>
      </c>
      <c r="F308" s="2">
        <v>0</v>
      </c>
      <c r="G308" s="2">
        <v>0</v>
      </c>
      <c r="H308" s="2">
        <v>9640</v>
      </c>
      <c r="I308" s="2">
        <v>4853.43</v>
      </c>
      <c r="J308" s="12">
        <v>0</v>
      </c>
    </row>
    <row r="309" spans="1:10" ht="15" customHeight="1" x14ac:dyDescent="0.25">
      <c r="A309" s="1" t="s">
        <v>122</v>
      </c>
      <c r="B309" s="1" t="s">
        <v>525</v>
      </c>
      <c r="C309" s="1" t="s">
        <v>129</v>
      </c>
      <c r="D309" s="2">
        <v>0</v>
      </c>
      <c r="E309" s="2">
        <v>0</v>
      </c>
      <c r="F309" s="2">
        <v>0</v>
      </c>
      <c r="G309" s="2">
        <v>0</v>
      </c>
      <c r="H309" s="2">
        <v>720</v>
      </c>
      <c r="I309" s="2">
        <v>363.89</v>
      </c>
      <c r="J309" s="12">
        <v>0</v>
      </c>
    </row>
    <row r="310" spans="1:10" ht="15" customHeight="1" x14ac:dyDescent="0.25">
      <c r="A310" s="1" t="s">
        <v>122</v>
      </c>
      <c r="B310" s="1" t="s">
        <v>524</v>
      </c>
      <c r="C310" s="1" t="s">
        <v>131</v>
      </c>
      <c r="D310" s="2">
        <v>0</v>
      </c>
      <c r="E310" s="2">
        <v>0</v>
      </c>
      <c r="F310" s="2">
        <v>0</v>
      </c>
      <c r="G310" s="2">
        <v>0</v>
      </c>
      <c r="H310" s="2">
        <v>740</v>
      </c>
      <c r="I310" s="2">
        <v>371.29</v>
      </c>
      <c r="J310" s="12">
        <v>0</v>
      </c>
    </row>
    <row r="311" spans="1:10" ht="15" customHeight="1" x14ac:dyDescent="0.25">
      <c r="A311" s="1" t="s">
        <v>122</v>
      </c>
      <c r="B311" s="1" t="s">
        <v>517</v>
      </c>
      <c r="C311" s="1" t="s">
        <v>133</v>
      </c>
      <c r="D311" s="2">
        <v>0</v>
      </c>
      <c r="E311" s="2">
        <v>0</v>
      </c>
      <c r="F311" s="2">
        <v>0</v>
      </c>
      <c r="G311" s="2">
        <v>0</v>
      </c>
      <c r="H311" s="2">
        <v>1040</v>
      </c>
      <c r="I311" s="2">
        <v>564.98</v>
      </c>
      <c r="J311" s="12">
        <v>0</v>
      </c>
    </row>
    <row r="312" spans="1:10" ht="15" customHeight="1" x14ac:dyDescent="0.25">
      <c r="A312" s="1" t="s">
        <v>122</v>
      </c>
      <c r="B312" s="1" t="s">
        <v>523</v>
      </c>
      <c r="C312" s="1" t="s">
        <v>135</v>
      </c>
      <c r="D312" s="2">
        <v>0</v>
      </c>
      <c r="E312" s="2">
        <v>0</v>
      </c>
      <c r="F312" s="2">
        <v>0</v>
      </c>
      <c r="G312" s="2">
        <v>0</v>
      </c>
      <c r="H312" s="2">
        <v>20</v>
      </c>
      <c r="I312" s="2">
        <v>7.02</v>
      </c>
      <c r="J312" s="12">
        <v>0</v>
      </c>
    </row>
    <row r="313" spans="1:10" ht="15" customHeight="1" x14ac:dyDescent="0.25">
      <c r="A313" s="1" t="s">
        <v>122</v>
      </c>
      <c r="B313" s="1" t="s">
        <v>527</v>
      </c>
      <c r="C313" s="1" t="s">
        <v>137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1.08</v>
      </c>
      <c r="J313" s="12">
        <v>0</v>
      </c>
    </row>
    <row r="314" spans="1:10" ht="15" customHeight="1" x14ac:dyDescent="0.25">
      <c r="A314" s="1" t="s">
        <v>122</v>
      </c>
      <c r="B314" s="1" t="s">
        <v>526</v>
      </c>
      <c r="C314" s="1" t="s">
        <v>143</v>
      </c>
      <c r="D314" s="2">
        <v>0</v>
      </c>
      <c r="E314" s="2">
        <v>0</v>
      </c>
      <c r="F314" s="2">
        <v>0</v>
      </c>
      <c r="G314" s="2">
        <v>0</v>
      </c>
      <c r="H314" s="2">
        <v>40</v>
      </c>
      <c r="I314" s="2">
        <v>96.33</v>
      </c>
      <c r="J314" s="12">
        <v>0</v>
      </c>
    </row>
    <row r="315" spans="1:10" ht="15" customHeight="1" x14ac:dyDescent="0.25">
      <c r="A315" s="1" t="s">
        <v>122</v>
      </c>
      <c r="B315" s="1" t="s">
        <v>516</v>
      </c>
      <c r="C315" s="1" t="s">
        <v>145</v>
      </c>
      <c r="D315" s="2">
        <v>0</v>
      </c>
      <c r="E315" s="2">
        <v>0</v>
      </c>
      <c r="F315" s="2">
        <v>0</v>
      </c>
      <c r="G315" s="2">
        <v>76.8</v>
      </c>
      <c r="H315" s="2">
        <v>0</v>
      </c>
      <c r="I315" s="2">
        <v>0</v>
      </c>
      <c r="J315" s="12">
        <v>0</v>
      </c>
    </row>
    <row r="316" spans="1:10" ht="15" customHeight="1" x14ac:dyDescent="0.25">
      <c r="A316" s="1" t="s">
        <v>122</v>
      </c>
      <c r="B316" s="1" t="s">
        <v>521</v>
      </c>
      <c r="C316" s="1" t="s">
        <v>153</v>
      </c>
      <c r="D316" s="2">
        <v>0</v>
      </c>
      <c r="E316" s="2">
        <v>0</v>
      </c>
      <c r="F316" s="2">
        <v>0</v>
      </c>
      <c r="G316" s="2">
        <v>0</v>
      </c>
      <c r="H316" s="2">
        <v>2220</v>
      </c>
      <c r="I316" s="2">
        <v>0</v>
      </c>
      <c r="J316" s="12">
        <v>0</v>
      </c>
    </row>
    <row r="317" spans="1:10" ht="15" customHeight="1" x14ac:dyDescent="0.25">
      <c r="A317" s="1" t="s">
        <v>122</v>
      </c>
      <c r="B317" s="1" t="s">
        <v>520</v>
      </c>
      <c r="C317" s="1" t="s">
        <v>157</v>
      </c>
      <c r="D317" s="2">
        <v>0</v>
      </c>
      <c r="E317" s="2">
        <v>0</v>
      </c>
      <c r="F317" s="2">
        <v>0</v>
      </c>
      <c r="G317" s="2">
        <v>1999</v>
      </c>
      <c r="H317" s="2">
        <v>1000</v>
      </c>
      <c r="I317" s="2">
        <v>0</v>
      </c>
      <c r="J317" s="12">
        <v>0</v>
      </c>
    </row>
    <row r="318" spans="1:10" ht="15" customHeight="1" x14ac:dyDescent="0.25">
      <c r="A318" s="1" t="s">
        <v>122</v>
      </c>
      <c r="B318" s="1" t="s">
        <v>519</v>
      </c>
      <c r="C318" s="1" t="s">
        <v>164</v>
      </c>
      <c r="D318" s="2">
        <v>0</v>
      </c>
      <c r="E318" s="2">
        <v>0</v>
      </c>
      <c r="F318" s="2">
        <v>0</v>
      </c>
      <c r="G318" s="2">
        <v>971.7</v>
      </c>
      <c r="H318" s="2">
        <v>4000</v>
      </c>
      <c r="I318" s="2">
        <v>425.7</v>
      </c>
      <c r="J318" s="12">
        <v>0</v>
      </c>
    </row>
    <row r="319" spans="1:10" ht="15" customHeight="1" x14ac:dyDescent="0.25">
      <c r="A319" s="1" t="s">
        <v>122</v>
      </c>
      <c r="B319" s="1" t="s">
        <v>518</v>
      </c>
      <c r="C319" s="1" t="s">
        <v>2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12">
        <v>0</v>
      </c>
    </row>
    <row r="320" spans="1:10" ht="15" customHeight="1" x14ac:dyDescent="0.25">
      <c r="A320" s="1" t="s">
        <v>122</v>
      </c>
      <c r="B320" s="1" t="s">
        <v>529</v>
      </c>
      <c r="C320" s="1" t="s">
        <v>155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12">
        <v>0</v>
      </c>
    </row>
    <row r="321" spans="1:10" ht="15" customHeight="1" x14ac:dyDescent="0.25">
      <c r="A321" s="1" t="s">
        <v>122</v>
      </c>
      <c r="B321" s="1" t="s">
        <v>528</v>
      </c>
      <c r="C321" s="1" t="s">
        <v>298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12">
        <v>0</v>
      </c>
    </row>
    <row r="322" spans="1:10" ht="15" customHeight="1" x14ac:dyDescent="0.25">
      <c r="A322" s="1" t="s">
        <v>122</v>
      </c>
      <c r="B322" s="1" t="s">
        <v>531</v>
      </c>
      <c r="C322" s="1" t="s">
        <v>155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12">
        <v>0</v>
      </c>
    </row>
    <row r="323" spans="1:10" ht="15" customHeight="1" x14ac:dyDescent="0.25">
      <c r="A323" s="1" t="s">
        <v>122</v>
      </c>
      <c r="B323" s="1" t="s">
        <v>532</v>
      </c>
      <c r="C323" s="1" t="s">
        <v>186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12">
        <v>0</v>
      </c>
    </row>
    <row r="324" spans="1:10" ht="15" customHeight="1" x14ac:dyDescent="0.25">
      <c r="A324" s="1" t="s">
        <v>122</v>
      </c>
      <c r="B324" s="1" t="s">
        <v>530</v>
      </c>
      <c r="C324" s="1" t="s">
        <v>205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12">
        <v>0</v>
      </c>
    </row>
    <row r="325" spans="1:10" ht="15" customHeight="1" x14ac:dyDescent="0.25">
      <c r="A325" s="1" t="s">
        <v>122</v>
      </c>
      <c r="B325" s="1" t="s">
        <v>533</v>
      </c>
      <c r="C325" s="1" t="s">
        <v>207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12">
        <v>0</v>
      </c>
    </row>
    <row r="326" spans="1:10" ht="15" customHeight="1" x14ac:dyDescent="0.25">
      <c r="A326" s="1" t="s">
        <v>122</v>
      </c>
      <c r="B326" s="1" t="s">
        <v>534</v>
      </c>
      <c r="C326" s="1" t="s">
        <v>213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12">
        <v>0</v>
      </c>
    </row>
    <row r="327" spans="1:10" ht="15" customHeight="1" x14ac:dyDescent="0.25">
      <c r="A327" s="1" t="s">
        <v>122</v>
      </c>
      <c r="B327" s="1" t="s">
        <v>535</v>
      </c>
      <c r="C327" s="1" t="s">
        <v>298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12">
        <v>0</v>
      </c>
    </row>
    <row r="328" spans="1:10" ht="15" customHeight="1" x14ac:dyDescent="0.25">
      <c r="A328" s="1" t="s">
        <v>122</v>
      </c>
      <c r="B328" s="1" t="s">
        <v>539</v>
      </c>
      <c r="C328" s="1" t="s">
        <v>155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12">
        <v>0</v>
      </c>
    </row>
    <row r="329" spans="1:10" ht="15" customHeight="1" x14ac:dyDescent="0.25">
      <c r="A329" s="1" t="s">
        <v>122</v>
      </c>
      <c r="B329" s="1" t="s">
        <v>538</v>
      </c>
      <c r="C329" s="1" t="s">
        <v>157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12">
        <v>0</v>
      </c>
    </row>
    <row r="330" spans="1:10" ht="15" customHeight="1" x14ac:dyDescent="0.25">
      <c r="A330" s="1" t="s">
        <v>122</v>
      </c>
      <c r="B330" s="1" t="s">
        <v>536</v>
      </c>
      <c r="C330" s="1" t="s">
        <v>164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12">
        <v>0</v>
      </c>
    </row>
    <row r="331" spans="1:10" ht="15" customHeight="1" x14ac:dyDescent="0.25">
      <c r="A331" s="1" t="s">
        <v>122</v>
      </c>
      <c r="B331" s="1" t="s">
        <v>537</v>
      </c>
      <c r="C331" s="1" t="s">
        <v>201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12">
        <v>0</v>
      </c>
    </row>
    <row r="332" spans="1:10" ht="15" customHeight="1" x14ac:dyDescent="0.25">
      <c r="A332" s="1" t="s">
        <v>122</v>
      </c>
      <c r="B332" s="1" t="s">
        <v>540</v>
      </c>
      <c r="C332" s="1" t="s">
        <v>213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12">
        <v>0</v>
      </c>
    </row>
    <row r="333" spans="1:10" ht="15" customHeight="1" x14ac:dyDescent="0.25">
      <c r="A333" s="1" t="s">
        <v>122</v>
      </c>
      <c r="B333" s="1" t="s">
        <v>541</v>
      </c>
      <c r="C333" s="1" t="s">
        <v>213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12">
        <v>0</v>
      </c>
    </row>
    <row r="334" spans="1:10" ht="15" customHeight="1" x14ac:dyDescent="0.25">
      <c r="A334" s="1" t="s">
        <v>122</v>
      </c>
      <c r="B334" s="1" t="s">
        <v>542</v>
      </c>
      <c r="C334" s="1" t="s">
        <v>298</v>
      </c>
      <c r="D334" s="2">
        <v>0</v>
      </c>
      <c r="E334" s="2">
        <v>103300.34</v>
      </c>
      <c r="F334" s="2">
        <v>0</v>
      </c>
      <c r="G334" s="2">
        <v>0</v>
      </c>
      <c r="H334" s="2">
        <v>0</v>
      </c>
      <c r="I334" s="2">
        <v>0</v>
      </c>
      <c r="J334" s="12">
        <v>0</v>
      </c>
    </row>
    <row r="335" spans="1:10" ht="15" customHeight="1" x14ac:dyDescent="0.25">
      <c r="A335" s="1" t="s">
        <v>122</v>
      </c>
      <c r="B335" s="1" t="s">
        <v>547</v>
      </c>
      <c r="C335" s="1" t="s">
        <v>151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12">
        <v>0</v>
      </c>
    </row>
    <row r="336" spans="1:10" ht="15" customHeight="1" x14ac:dyDescent="0.25">
      <c r="A336" s="1" t="s">
        <v>122</v>
      </c>
      <c r="B336" s="1" t="s">
        <v>546</v>
      </c>
      <c r="C336" s="1" t="s">
        <v>155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12">
        <v>0</v>
      </c>
    </row>
    <row r="337" spans="1:10" ht="15" customHeight="1" x14ac:dyDescent="0.25">
      <c r="A337" s="1" t="s">
        <v>122</v>
      </c>
      <c r="B337" s="1" t="s">
        <v>545</v>
      </c>
      <c r="C337" s="1" t="s">
        <v>157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12">
        <v>0</v>
      </c>
    </row>
    <row r="338" spans="1:10" ht="15" customHeight="1" x14ac:dyDescent="0.25">
      <c r="A338" s="1" t="s">
        <v>122</v>
      </c>
      <c r="B338" s="1" t="s">
        <v>543</v>
      </c>
      <c r="C338" s="1" t="s">
        <v>176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12">
        <v>0</v>
      </c>
    </row>
    <row r="339" spans="1:10" ht="15" customHeight="1" x14ac:dyDescent="0.25">
      <c r="A339" s="1" t="s">
        <v>122</v>
      </c>
      <c r="B339" s="1" t="s">
        <v>544</v>
      </c>
      <c r="C339" s="1" t="s">
        <v>205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12">
        <v>0</v>
      </c>
    </row>
    <row r="340" spans="1:10" ht="15" customHeight="1" x14ac:dyDescent="0.25">
      <c r="A340" s="1" t="s">
        <v>122</v>
      </c>
      <c r="B340" s="1" t="s">
        <v>548</v>
      </c>
      <c r="C340" s="1" t="s">
        <v>207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12">
        <v>0</v>
      </c>
    </row>
    <row r="341" spans="1:10" ht="15" customHeight="1" x14ac:dyDescent="0.25">
      <c r="A341" s="1" t="s">
        <v>122</v>
      </c>
      <c r="B341" s="1" t="s">
        <v>549</v>
      </c>
      <c r="C341" s="1" t="s">
        <v>151</v>
      </c>
      <c r="D341" s="2">
        <v>0</v>
      </c>
      <c r="E341" s="2">
        <v>0</v>
      </c>
      <c r="F341" s="2">
        <v>0</v>
      </c>
      <c r="G341" s="2">
        <v>640</v>
      </c>
      <c r="H341" s="2">
        <v>320</v>
      </c>
      <c r="I341" s="2">
        <v>0</v>
      </c>
      <c r="J341" s="12">
        <v>0</v>
      </c>
    </row>
    <row r="342" spans="1:10" ht="15" customHeight="1" x14ac:dyDescent="0.25">
      <c r="A342" s="1" t="s">
        <v>122</v>
      </c>
      <c r="B342" s="1" t="s">
        <v>550</v>
      </c>
      <c r="C342" s="1" t="s">
        <v>429</v>
      </c>
      <c r="D342" s="2">
        <v>0</v>
      </c>
      <c r="E342" s="2">
        <v>80000</v>
      </c>
      <c r="F342" s="2">
        <v>85000</v>
      </c>
      <c r="G342" s="2">
        <v>85000</v>
      </c>
      <c r="H342" s="2">
        <v>85000</v>
      </c>
      <c r="I342" s="2">
        <v>85000</v>
      </c>
      <c r="J342" s="12">
        <v>0</v>
      </c>
    </row>
    <row r="343" spans="1:10" ht="15" customHeight="1" x14ac:dyDescent="0.25">
      <c r="A343" s="1" t="s">
        <v>122</v>
      </c>
      <c r="B343" s="1" t="s">
        <v>551</v>
      </c>
      <c r="C343" s="1" t="s">
        <v>431</v>
      </c>
      <c r="D343" s="2">
        <v>0</v>
      </c>
      <c r="E343" s="2">
        <v>29107.5</v>
      </c>
      <c r="F343" s="2">
        <v>26630</v>
      </c>
      <c r="G343" s="2">
        <v>26632.5</v>
      </c>
      <c r="H343" s="2">
        <v>24085</v>
      </c>
      <c r="I343" s="2">
        <v>12678.75</v>
      </c>
      <c r="J343" s="12">
        <v>0</v>
      </c>
    </row>
    <row r="344" spans="1:10" ht="15" customHeight="1" x14ac:dyDescent="0.25">
      <c r="A344" s="1" t="s">
        <v>122</v>
      </c>
      <c r="B344" s="1" t="s">
        <v>552</v>
      </c>
      <c r="C344" s="1" t="s">
        <v>211</v>
      </c>
      <c r="D344" s="2">
        <v>0</v>
      </c>
      <c r="E344" s="2">
        <v>333.34</v>
      </c>
      <c r="F344" s="2">
        <v>500</v>
      </c>
      <c r="G344" s="2">
        <v>375</v>
      </c>
      <c r="H344" s="2">
        <v>500</v>
      </c>
      <c r="I344" s="2">
        <v>0</v>
      </c>
      <c r="J344" s="12">
        <v>0</v>
      </c>
    </row>
    <row r="345" spans="1:10" ht="15" customHeight="1" x14ac:dyDescent="0.25">
      <c r="A345" s="1" t="s">
        <v>122</v>
      </c>
      <c r="B345" s="1" t="s">
        <v>553</v>
      </c>
      <c r="C345" s="1" t="s">
        <v>298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12">
        <v>0</v>
      </c>
    </row>
    <row r="346" spans="1:10" ht="15" customHeight="1" x14ac:dyDescent="0.25">
      <c r="A346" s="1" t="s">
        <v>122</v>
      </c>
      <c r="B346" s="1" t="s">
        <v>557</v>
      </c>
      <c r="C346" s="1" t="s">
        <v>151</v>
      </c>
      <c r="D346" s="2">
        <v>0</v>
      </c>
      <c r="E346" s="2">
        <v>0</v>
      </c>
      <c r="F346" s="2">
        <v>0</v>
      </c>
      <c r="G346" s="2">
        <v>640</v>
      </c>
      <c r="H346" s="2">
        <v>320</v>
      </c>
      <c r="I346" s="2">
        <v>0</v>
      </c>
      <c r="J346" s="12">
        <v>0</v>
      </c>
    </row>
    <row r="347" spans="1:10" ht="15" customHeight="1" x14ac:dyDescent="0.25">
      <c r="A347" s="1" t="s">
        <v>122</v>
      </c>
      <c r="B347" s="1" t="s">
        <v>556</v>
      </c>
      <c r="C347" s="1" t="s">
        <v>429</v>
      </c>
      <c r="D347" s="2">
        <v>0</v>
      </c>
      <c r="E347" s="2">
        <v>20000</v>
      </c>
      <c r="F347" s="2">
        <v>30000</v>
      </c>
      <c r="G347" s="2">
        <v>30000</v>
      </c>
      <c r="H347" s="2">
        <v>30000</v>
      </c>
      <c r="I347" s="2">
        <v>30000</v>
      </c>
      <c r="J347" s="12">
        <v>0</v>
      </c>
    </row>
    <row r="348" spans="1:10" ht="15" customHeight="1" x14ac:dyDescent="0.25">
      <c r="A348" s="1" t="s">
        <v>122</v>
      </c>
      <c r="B348" s="1" t="s">
        <v>554</v>
      </c>
      <c r="C348" s="1" t="s">
        <v>431</v>
      </c>
      <c r="D348" s="2">
        <v>0</v>
      </c>
      <c r="E348" s="2">
        <v>28210</v>
      </c>
      <c r="F348" s="2">
        <v>27210</v>
      </c>
      <c r="G348" s="2">
        <v>27210</v>
      </c>
      <c r="H348" s="2">
        <v>26010</v>
      </c>
      <c r="I348" s="2">
        <v>13305</v>
      </c>
      <c r="J348" s="12">
        <v>0</v>
      </c>
    </row>
    <row r="349" spans="1:10" ht="15" customHeight="1" x14ac:dyDescent="0.25">
      <c r="A349" s="1" t="s">
        <v>122</v>
      </c>
      <c r="B349" s="1" t="s">
        <v>555</v>
      </c>
      <c r="C349" s="1" t="s">
        <v>211</v>
      </c>
      <c r="D349" s="2">
        <v>0</v>
      </c>
      <c r="E349" s="2">
        <v>0</v>
      </c>
      <c r="F349" s="2">
        <v>500</v>
      </c>
      <c r="G349" s="2">
        <v>375</v>
      </c>
      <c r="H349" s="2">
        <v>500</v>
      </c>
      <c r="I349" s="2">
        <v>0</v>
      </c>
      <c r="J349" s="12">
        <v>0</v>
      </c>
    </row>
    <row r="350" spans="1:10" ht="15" customHeight="1" x14ac:dyDescent="0.25">
      <c r="A350" s="1" t="s">
        <v>122</v>
      </c>
      <c r="B350" s="1" t="s">
        <v>561</v>
      </c>
      <c r="C350" s="1" t="s">
        <v>151</v>
      </c>
      <c r="D350" s="2">
        <v>0</v>
      </c>
      <c r="E350" s="2">
        <v>0</v>
      </c>
      <c r="F350" s="2">
        <v>0</v>
      </c>
      <c r="G350" s="2">
        <v>640</v>
      </c>
      <c r="H350" s="2">
        <v>320</v>
      </c>
      <c r="I350" s="2">
        <v>0</v>
      </c>
      <c r="J350" s="12">
        <v>0</v>
      </c>
    </row>
    <row r="351" spans="1:10" ht="15" customHeight="1" x14ac:dyDescent="0.25">
      <c r="A351" s="1" t="s">
        <v>122</v>
      </c>
      <c r="B351" s="1" t="s">
        <v>558</v>
      </c>
      <c r="C351" s="1" t="s">
        <v>429</v>
      </c>
      <c r="D351" s="2">
        <v>0</v>
      </c>
      <c r="E351" s="2">
        <v>0</v>
      </c>
      <c r="F351" s="2">
        <v>80000</v>
      </c>
      <c r="G351" s="2">
        <v>80000</v>
      </c>
      <c r="H351" s="2">
        <v>85000</v>
      </c>
      <c r="I351" s="2">
        <v>85000</v>
      </c>
      <c r="J351" s="12">
        <v>0</v>
      </c>
    </row>
    <row r="352" spans="1:10" ht="15" customHeight="1" x14ac:dyDescent="0.25">
      <c r="A352" s="1" t="s">
        <v>122</v>
      </c>
      <c r="B352" s="1" t="s">
        <v>559</v>
      </c>
      <c r="C352" s="1" t="s">
        <v>431</v>
      </c>
      <c r="D352" s="2">
        <v>0</v>
      </c>
      <c r="E352" s="2">
        <v>29043.5</v>
      </c>
      <c r="F352" s="2">
        <v>52420</v>
      </c>
      <c r="G352" s="2">
        <v>52418.76</v>
      </c>
      <c r="H352" s="2">
        <v>49945</v>
      </c>
      <c r="I352" s="2">
        <v>25609.38</v>
      </c>
      <c r="J352" s="12">
        <v>0</v>
      </c>
    </row>
    <row r="353" spans="1:10" ht="15" customHeight="1" x14ac:dyDescent="0.25">
      <c r="A353" s="1" t="s">
        <v>122</v>
      </c>
      <c r="B353" s="1" t="s">
        <v>560</v>
      </c>
      <c r="C353" s="1" t="s">
        <v>211</v>
      </c>
      <c r="D353" s="2">
        <v>0</v>
      </c>
      <c r="E353" s="2">
        <v>0</v>
      </c>
      <c r="F353" s="2">
        <v>500</v>
      </c>
      <c r="G353" s="2">
        <v>625</v>
      </c>
      <c r="H353" s="2">
        <v>500</v>
      </c>
      <c r="I353" s="2">
        <v>500</v>
      </c>
      <c r="J353" s="12">
        <v>0</v>
      </c>
    </row>
    <row r="354" spans="1:10" ht="15" customHeight="1" x14ac:dyDescent="0.25">
      <c r="A354" s="1" t="s">
        <v>122</v>
      </c>
      <c r="B354" s="1" t="s">
        <v>562</v>
      </c>
      <c r="C354" s="1" t="s">
        <v>147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12">
        <v>0</v>
      </c>
    </row>
    <row r="355" spans="1:10" ht="15" customHeight="1" x14ac:dyDescent="0.25">
      <c r="A355" s="1" t="s">
        <v>122</v>
      </c>
      <c r="B355" s="1" t="s">
        <v>563</v>
      </c>
      <c r="C355" s="1" t="s">
        <v>151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12">
        <v>0</v>
      </c>
    </row>
    <row r="356" spans="1:10" ht="15" customHeight="1" x14ac:dyDescent="0.25">
      <c r="A356" s="1" t="s">
        <v>122</v>
      </c>
      <c r="B356" s="1" t="s">
        <v>564</v>
      </c>
      <c r="C356" s="1" t="s">
        <v>170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12">
        <v>0</v>
      </c>
    </row>
    <row r="357" spans="1:10" ht="15" customHeight="1" x14ac:dyDescent="0.25">
      <c r="A357" s="1" t="s">
        <v>122</v>
      </c>
      <c r="B357" s="1" t="s">
        <v>565</v>
      </c>
      <c r="C357" s="1" t="s">
        <v>157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12">
        <v>0</v>
      </c>
    </row>
    <row r="358" spans="1:10" ht="15" customHeight="1" x14ac:dyDescent="0.25">
      <c r="A358" s="1" t="s">
        <v>122</v>
      </c>
      <c r="B358" s="1" t="s">
        <v>567</v>
      </c>
      <c r="C358" s="1" t="s">
        <v>176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12">
        <v>0</v>
      </c>
    </row>
    <row r="359" spans="1:10" ht="15" customHeight="1" x14ac:dyDescent="0.25">
      <c r="A359" s="1" t="s">
        <v>122</v>
      </c>
      <c r="B359" s="1" t="s">
        <v>568</v>
      </c>
      <c r="C359" s="1" t="s">
        <v>211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12">
        <v>0</v>
      </c>
    </row>
    <row r="360" spans="1:10" ht="15" customHeight="1" x14ac:dyDescent="0.25">
      <c r="A360" s="1" t="s">
        <v>122</v>
      </c>
      <c r="B360" s="1" t="s">
        <v>566</v>
      </c>
      <c r="C360" s="1" t="s">
        <v>298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12">
        <v>0</v>
      </c>
    </row>
    <row r="361" spans="1:10" ht="15" customHeight="1" x14ac:dyDescent="0.25">
      <c r="A361" s="1" t="s">
        <v>122</v>
      </c>
      <c r="B361" s="1" t="s">
        <v>569</v>
      </c>
      <c r="C361" s="1" t="s">
        <v>151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12">
        <v>0</v>
      </c>
    </row>
    <row r="362" spans="1:10" ht="15" customHeight="1" x14ac:dyDescent="0.25">
      <c r="A362" s="1" t="s">
        <v>122</v>
      </c>
      <c r="B362" s="1" t="s">
        <v>570</v>
      </c>
      <c r="C362" s="1" t="s">
        <v>429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12">
        <v>0</v>
      </c>
    </row>
    <row r="363" spans="1:10" ht="15" customHeight="1" x14ac:dyDescent="0.25">
      <c r="A363" s="1" t="s">
        <v>122</v>
      </c>
      <c r="B363" s="1" t="s">
        <v>571</v>
      </c>
      <c r="C363" s="1" t="s">
        <v>431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12">
        <v>0</v>
      </c>
    </row>
    <row r="364" spans="1:10" ht="15" customHeight="1" x14ac:dyDescent="0.25">
      <c r="A364" s="1" t="s">
        <v>122</v>
      </c>
      <c r="B364" s="1" t="s">
        <v>572</v>
      </c>
      <c r="C364" s="1" t="s">
        <v>211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12">
        <v>0</v>
      </c>
    </row>
    <row r="365" spans="1:10" ht="15" customHeight="1" x14ac:dyDescent="0.25">
      <c r="A365" s="1" t="s">
        <v>122</v>
      </c>
      <c r="B365" s="1" t="s">
        <v>573</v>
      </c>
      <c r="C365" s="1" t="s">
        <v>298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12">
        <v>0</v>
      </c>
    </row>
    <row r="366" spans="1:10" ht="15" customHeight="1" x14ac:dyDescent="0.25">
      <c r="A366" s="1" t="s">
        <v>122</v>
      </c>
      <c r="B366" s="1" t="s">
        <v>578</v>
      </c>
      <c r="C366" s="1" t="s">
        <v>429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12">
        <v>0</v>
      </c>
    </row>
    <row r="367" spans="1:10" ht="15" customHeight="1" x14ac:dyDescent="0.25">
      <c r="A367" s="1" t="s">
        <v>122</v>
      </c>
      <c r="B367" s="1" t="s">
        <v>576</v>
      </c>
      <c r="C367" s="1" t="s">
        <v>577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12">
        <v>0</v>
      </c>
    </row>
    <row r="368" spans="1:10" ht="15" customHeight="1" x14ac:dyDescent="0.25">
      <c r="A368" s="1" t="s">
        <v>122</v>
      </c>
      <c r="B368" s="1" t="s">
        <v>574</v>
      </c>
      <c r="C368" s="1" t="s">
        <v>431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12">
        <v>0</v>
      </c>
    </row>
    <row r="369" spans="1:10" ht="15" customHeight="1" x14ac:dyDescent="0.25">
      <c r="A369" s="1" t="s">
        <v>122</v>
      </c>
      <c r="B369" s="1" t="s">
        <v>575</v>
      </c>
      <c r="C369" s="1" t="s">
        <v>211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12">
        <v>0</v>
      </c>
    </row>
    <row r="370" spans="1:10" ht="15" customHeight="1" x14ac:dyDescent="0.25">
      <c r="A370" s="1" t="s">
        <v>122</v>
      </c>
      <c r="B370" s="1" t="s">
        <v>579</v>
      </c>
      <c r="C370" s="1" t="s">
        <v>298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678360.7</v>
      </c>
      <c r="J370" s="12">
        <v>0</v>
      </c>
    </row>
    <row r="371" spans="1:10" ht="15" customHeight="1" x14ac:dyDescent="0.25">
      <c r="A371" s="1" t="s">
        <v>122</v>
      </c>
      <c r="B371" s="1" t="s">
        <v>588</v>
      </c>
      <c r="C371" s="1" t="s">
        <v>129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12">
        <v>0</v>
      </c>
    </row>
    <row r="372" spans="1:10" ht="15" customHeight="1" x14ac:dyDescent="0.25">
      <c r="A372" s="1" t="s">
        <v>122</v>
      </c>
      <c r="B372" s="1" t="s">
        <v>587</v>
      </c>
      <c r="C372" s="1" t="s">
        <v>147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12">
        <v>0</v>
      </c>
    </row>
    <row r="373" spans="1:10" ht="15" customHeight="1" x14ac:dyDescent="0.25">
      <c r="A373" s="1" t="s">
        <v>122</v>
      </c>
      <c r="B373" s="1" t="s">
        <v>586</v>
      </c>
      <c r="C373" s="1" t="s">
        <v>151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12">
        <v>0</v>
      </c>
    </row>
    <row r="374" spans="1:10" ht="15" customHeight="1" x14ac:dyDescent="0.25">
      <c r="A374" s="1" t="s">
        <v>122</v>
      </c>
      <c r="B374" s="1" t="s">
        <v>585</v>
      </c>
      <c r="C374" s="1" t="s">
        <v>153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12">
        <v>0</v>
      </c>
    </row>
    <row r="375" spans="1:10" ht="15" customHeight="1" x14ac:dyDescent="0.25">
      <c r="A375" s="1" t="s">
        <v>122</v>
      </c>
      <c r="B375" s="1" t="s">
        <v>584</v>
      </c>
      <c r="C375" s="1" t="s">
        <v>155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12">
        <v>0</v>
      </c>
    </row>
    <row r="376" spans="1:10" ht="15" customHeight="1" x14ac:dyDescent="0.25">
      <c r="A376" s="1" t="s">
        <v>122</v>
      </c>
      <c r="B376" s="1" t="s">
        <v>580</v>
      </c>
      <c r="C376" s="1" t="s">
        <v>157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12">
        <v>0</v>
      </c>
    </row>
    <row r="377" spans="1:10" ht="15" customHeight="1" x14ac:dyDescent="0.25">
      <c r="A377" s="1" t="s">
        <v>122</v>
      </c>
      <c r="B377" s="1" t="s">
        <v>583</v>
      </c>
      <c r="C377" s="1" t="s">
        <v>168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12">
        <v>0</v>
      </c>
    </row>
    <row r="378" spans="1:10" ht="15" customHeight="1" x14ac:dyDescent="0.25">
      <c r="A378" s="1" t="s">
        <v>122</v>
      </c>
      <c r="B378" s="1" t="s">
        <v>589</v>
      </c>
      <c r="C378" s="1" t="s">
        <v>170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12">
        <v>0</v>
      </c>
    </row>
    <row r="379" spans="1:10" ht="15" customHeight="1" x14ac:dyDescent="0.25">
      <c r="A379" s="1" t="s">
        <v>122</v>
      </c>
      <c r="B379" s="1" t="s">
        <v>582</v>
      </c>
      <c r="C379" s="1" t="s">
        <v>176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12">
        <v>0</v>
      </c>
    </row>
    <row r="380" spans="1:10" ht="15" customHeight="1" x14ac:dyDescent="0.25">
      <c r="A380" s="1" t="s">
        <v>122</v>
      </c>
      <c r="B380" s="1" t="s">
        <v>581</v>
      </c>
      <c r="C380" s="1" t="s">
        <v>2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12">
        <v>0</v>
      </c>
    </row>
    <row r="381" spans="1:10" ht="15" customHeight="1" x14ac:dyDescent="0.25">
      <c r="A381" s="1" t="s">
        <v>122</v>
      </c>
      <c r="B381" s="1" t="s">
        <v>590</v>
      </c>
      <c r="C381" s="1" t="s">
        <v>133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12">
        <v>0</v>
      </c>
    </row>
    <row r="382" spans="1:10" ht="15" customHeight="1" x14ac:dyDescent="0.25">
      <c r="A382" s="1" t="s">
        <v>122</v>
      </c>
      <c r="B382" s="1" t="s">
        <v>591</v>
      </c>
      <c r="C382" s="1" t="s">
        <v>135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12">
        <v>0</v>
      </c>
    </row>
    <row r="383" spans="1:10" ht="15" customHeight="1" x14ac:dyDescent="0.25">
      <c r="A383" s="1" t="s">
        <v>122</v>
      </c>
      <c r="B383" s="1" t="s">
        <v>592</v>
      </c>
      <c r="C383" s="1" t="s">
        <v>298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12">
        <v>0</v>
      </c>
    </row>
    <row r="384" spans="1:10" ht="15" customHeight="1" x14ac:dyDescent="0.25">
      <c r="A384" s="1" t="s">
        <v>122</v>
      </c>
      <c r="B384" s="1" t="s">
        <v>593</v>
      </c>
      <c r="C384" s="1" t="s">
        <v>213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12">
        <v>0</v>
      </c>
    </row>
    <row r="385" spans="1:10" ht="15" customHeight="1" x14ac:dyDescent="0.25">
      <c r="A385" s="1" t="s">
        <v>122</v>
      </c>
      <c r="B385" s="1" t="s">
        <v>594</v>
      </c>
      <c r="C385" s="1" t="s">
        <v>298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12">
        <v>0</v>
      </c>
    </row>
    <row r="386" spans="1:10" ht="15" customHeight="1" x14ac:dyDescent="0.25">
      <c r="A386" s="1" t="s">
        <v>122</v>
      </c>
      <c r="B386" s="1" t="s">
        <v>596</v>
      </c>
      <c r="C386" s="1" t="s">
        <v>153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12">
        <v>0</v>
      </c>
    </row>
    <row r="387" spans="1:10" ht="15" customHeight="1" x14ac:dyDescent="0.25">
      <c r="A387" s="1" t="s">
        <v>122</v>
      </c>
      <c r="B387" s="1" t="s">
        <v>597</v>
      </c>
      <c r="C387" s="1" t="s">
        <v>151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12">
        <v>0</v>
      </c>
    </row>
    <row r="388" spans="1:10" ht="15" customHeight="1" x14ac:dyDescent="0.25">
      <c r="A388" s="1" t="s">
        <v>122</v>
      </c>
      <c r="B388" s="1" t="s">
        <v>595</v>
      </c>
      <c r="C388" s="1" t="s">
        <v>298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12">
        <v>0</v>
      </c>
    </row>
    <row r="389" spans="1:10" ht="15" customHeight="1" x14ac:dyDescent="0.25">
      <c r="A389" s="1" t="s">
        <v>122</v>
      </c>
      <c r="B389" s="1" t="s">
        <v>598</v>
      </c>
      <c r="C389" s="1" t="s">
        <v>298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12">
        <v>0</v>
      </c>
    </row>
    <row r="390" spans="1:10" ht="15" customHeight="1" x14ac:dyDescent="0.25">
      <c r="A390" s="1" t="s">
        <v>122</v>
      </c>
      <c r="B390" s="1" t="s">
        <v>599</v>
      </c>
      <c r="C390" s="1" t="s">
        <v>431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12">
        <v>0</v>
      </c>
    </row>
    <row r="391" spans="1:10" ht="15" customHeight="1" x14ac:dyDescent="0.25">
      <c r="A391" s="1" t="s">
        <v>122</v>
      </c>
      <c r="B391" s="1" t="s">
        <v>600</v>
      </c>
      <c r="C391" s="1" t="s">
        <v>211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12">
        <v>0</v>
      </c>
    </row>
    <row r="392" spans="1:10" ht="15" customHeight="1" x14ac:dyDescent="0.25">
      <c r="A392" s="1" t="s">
        <v>122</v>
      </c>
      <c r="B392" s="1" t="s">
        <v>601</v>
      </c>
      <c r="C392" s="1" t="s">
        <v>298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12">
        <v>0</v>
      </c>
    </row>
    <row r="393" spans="1:10" ht="15" customHeight="1" x14ac:dyDescent="0.25">
      <c r="A393" s="1" t="s">
        <v>122</v>
      </c>
      <c r="B393" s="1" t="s">
        <v>602</v>
      </c>
      <c r="C393" s="1" t="s">
        <v>213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12">
        <v>0</v>
      </c>
    </row>
    <row r="394" spans="1:10" ht="15" customHeight="1" x14ac:dyDescent="0.25">
      <c r="A394" s="1" t="s">
        <v>122</v>
      </c>
      <c r="B394" s="1" t="s">
        <v>604</v>
      </c>
      <c r="C394" s="1" t="s">
        <v>205</v>
      </c>
      <c r="D394" s="2">
        <v>0</v>
      </c>
      <c r="E394" s="2">
        <v>0</v>
      </c>
      <c r="F394" s="2">
        <v>120000</v>
      </c>
      <c r="G394" s="2">
        <v>0</v>
      </c>
      <c r="H394" s="2">
        <v>379962</v>
      </c>
      <c r="I394" s="2">
        <v>2992.5</v>
      </c>
      <c r="J394" s="12">
        <v>0</v>
      </c>
    </row>
    <row r="395" spans="1:10" ht="15" customHeight="1" x14ac:dyDescent="0.25">
      <c r="A395" s="1" t="s">
        <v>122</v>
      </c>
      <c r="B395" s="1" t="s">
        <v>603</v>
      </c>
      <c r="C395" s="1" t="s">
        <v>209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12">
        <v>0</v>
      </c>
    </row>
    <row r="396" spans="1:10" ht="15" customHeight="1" x14ac:dyDescent="0.25">
      <c r="A396" s="1" t="s">
        <v>122</v>
      </c>
      <c r="B396" s="1" t="s">
        <v>610</v>
      </c>
      <c r="C396" s="1" t="s">
        <v>155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12">
        <v>0</v>
      </c>
    </row>
    <row r="397" spans="1:10" ht="15" customHeight="1" x14ac:dyDescent="0.25">
      <c r="A397" s="1" t="s">
        <v>122</v>
      </c>
      <c r="B397" s="1" t="s">
        <v>611</v>
      </c>
      <c r="C397" s="1" t="s">
        <v>157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12">
        <v>0</v>
      </c>
    </row>
    <row r="398" spans="1:10" ht="15" customHeight="1" x14ac:dyDescent="0.25">
      <c r="A398" s="1" t="s">
        <v>122</v>
      </c>
      <c r="B398" s="1" t="s">
        <v>609</v>
      </c>
      <c r="C398" s="1" t="s">
        <v>151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12">
        <v>0</v>
      </c>
    </row>
    <row r="399" spans="1:10" ht="15" customHeight="1" x14ac:dyDescent="0.25">
      <c r="A399" s="1" t="s">
        <v>122</v>
      </c>
      <c r="B399" s="1" t="s">
        <v>608</v>
      </c>
      <c r="C399" s="1" t="s">
        <v>172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12">
        <v>0</v>
      </c>
    </row>
    <row r="400" spans="1:10" ht="15" customHeight="1" x14ac:dyDescent="0.25">
      <c r="A400" s="1" t="s">
        <v>122</v>
      </c>
      <c r="B400" s="1" t="s">
        <v>607</v>
      </c>
      <c r="C400" s="1" t="s">
        <v>190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12">
        <v>0</v>
      </c>
    </row>
    <row r="401" spans="1:10" ht="15" customHeight="1" x14ac:dyDescent="0.25">
      <c r="A401" s="1" t="s">
        <v>122</v>
      </c>
      <c r="B401" s="1" t="s">
        <v>605</v>
      </c>
      <c r="C401" s="1" t="s">
        <v>606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12">
        <v>0</v>
      </c>
    </row>
    <row r="402" spans="1:10" ht="15" customHeight="1" x14ac:dyDescent="0.25">
      <c r="A402" s="1" t="s">
        <v>122</v>
      </c>
      <c r="B402" s="1" t="s">
        <v>612</v>
      </c>
      <c r="C402" s="1" t="s">
        <v>205</v>
      </c>
      <c r="D402" s="2">
        <v>0</v>
      </c>
      <c r="E402" s="2">
        <v>0</v>
      </c>
      <c r="F402" s="2">
        <v>33000</v>
      </c>
      <c r="G402" s="2">
        <v>42964.38</v>
      </c>
      <c r="H402" s="2">
        <v>0</v>
      </c>
      <c r="I402" s="2">
        <v>0</v>
      </c>
      <c r="J402" s="12">
        <v>0</v>
      </c>
    </row>
    <row r="403" spans="1:10" ht="15" customHeight="1" x14ac:dyDescent="0.25">
      <c r="A403" s="1" t="s">
        <v>122</v>
      </c>
      <c r="B403" s="1" t="s">
        <v>613</v>
      </c>
      <c r="C403" s="1" t="s">
        <v>298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12">
        <v>0</v>
      </c>
    </row>
    <row r="404" spans="1:10" ht="15" customHeight="1" x14ac:dyDescent="0.25">
      <c r="A404" s="1" t="s">
        <v>122</v>
      </c>
      <c r="B404" s="1" t="s">
        <v>614</v>
      </c>
      <c r="C404" s="1" t="s">
        <v>155</v>
      </c>
      <c r="D404" s="2">
        <v>0</v>
      </c>
      <c r="E404" s="2">
        <v>0</v>
      </c>
      <c r="F404" s="2">
        <v>0</v>
      </c>
      <c r="G404" s="2">
        <v>10481.5</v>
      </c>
      <c r="H404" s="2">
        <v>0</v>
      </c>
      <c r="I404" s="2">
        <v>0</v>
      </c>
      <c r="J404" s="12">
        <v>0</v>
      </c>
    </row>
    <row r="405" spans="1:10" ht="15" customHeight="1" x14ac:dyDescent="0.25">
      <c r="A405" s="1" t="s">
        <v>122</v>
      </c>
      <c r="B405" s="1" t="s">
        <v>615</v>
      </c>
      <c r="C405" s="1" t="s">
        <v>205</v>
      </c>
      <c r="D405" s="2">
        <v>0</v>
      </c>
      <c r="E405" s="2">
        <v>0</v>
      </c>
      <c r="F405" s="2">
        <v>233900</v>
      </c>
      <c r="G405" s="2">
        <v>5639.5</v>
      </c>
      <c r="H405" s="2">
        <v>150490</v>
      </c>
      <c r="I405" s="2">
        <v>12468.25</v>
      </c>
      <c r="J405" s="12">
        <v>0</v>
      </c>
    </row>
    <row r="406" spans="1:10" ht="15" customHeight="1" x14ac:dyDescent="0.25">
      <c r="A406" s="1" t="s">
        <v>122</v>
      </c>
      <c r="B406" s="1" t="s">
        <v>616</v>
      </c>
      <c r="C406" s="1" t="s">
        <v>124</v>
      </c>
      <c r="D406" s="2">
        <v>20425</v>
      </c>
      <c r="E406" s="2">
        <v>27796.18</v>
      </c>
      <c r="F406" s="2">
        <v>19920</v>
      </c>
      <c r="G406" s="2">
        <v>22424.69</v>
      </c>
      <c r="H406" s="2">
        <v>23980</v>
      </c>
      <c r="I406" s="2">
        <v>11043.67</v>
      </c>
      <c r="J406" s="12">
        <v>23530</v>
      </c>
    </row>
    <row r="407" spans="1:10" ht="15" customHeight="1" x14ac:dyDescent="0.25">
      <c r="A407" s="1" t="s">
        <v>122</v>
      </c>
      <c r="B407" s="1" t="s">
        <v>617</v>
      </c>
      <c r="C407" s="1" t="s">
        <v>127</v>
      </c>
      <c r="D407" s="2">
        <v>0</v>
      </c>
      <c r="E407" s="2">
        <v>97.67</v>
      </c>
      <c r="F407" s="2">
        <v>0</v>
      </c>
      <c r="G407" s="2">
        <v>0</v>
      </c>
      <c r="H407" s="2">
        <v>0</v>
      </c>
      <c r="I407" s="2">
        <v>0</v>
      </c>
      <c r="J407" s="12">
        <v>0</v>
      </c>
    </row>
    <row r="408" spans="1:10" ht="15" customHeight="1" x14ac:dyDescent="0.25">
      <c r="A408" s="1" t="s">
        <v>122</v>
      </c>
      <c r="B408" s="1" t="s">
        <v>618</v>
      </c>
      <c r="C408" s="1" t="s">
        <v>129</v>
      </c>
      <c r="D408" s="2">
        <v>1532</v>
      </c>
      <c r="E408" s="2">
        <v>-4141.58</v>
      </c>
      <c r="F408" s="2">
        <v>1490</v>
      </c>
      <c r="G408" s="2">
        <v>-1455.05</v>
      </c>
      <c r="H408" s="2">
        <v>1800</v>
      </c>
      <c r="I408" s="2">
        <v>839.39</v>
      </c>
      <c r="J408" s="12">
        <v>1760</v>
      </c>
    </row>
    <row r="409" spans="1:10" ht="15" customHeight="1" x14ac:dyDescent="0.25">
      <c r="A409" s="1" t="s">
        <v>122</v>
      </c>
      <c r="B409" s="1" t="s">
        <v>619</v>
      </c>
      <c r="C409" s="1" t="s">
        <v>131</v>
      </c>
      <c r="D409" s="2">
        <v>1563</v>
      </c>
      <c r="E409" s="2">
        <v>1803.32</v>
      </c>
      <c r="F409" s="2">
        <v>1520</v>
      </c>
      <c r="G409" s="2">
        <v>1851.33</v>
      </c>
      <c r="H409" s="2">
        <v>1830</v>
      </c>
      <c r="I409" s="2">
        <v>944.63</v>
      </c>
      <c r="J409" s="12">
        <v>1800</v>
      </c>
    </row>
    <row r="410" spans="1:10" ht="15" customHeight="1" x14ac:dyDescent="0.25">
      <c r="A410" s="1" t="s">
        <v>122</v>
      </c>
      <c r="B410" s="1" t="s">
        <v>620</v>
      </c>
      <c r="C410" s="1" t="s">
        <v>133</v>
      </c>
      <c r="D410" s="2">
        <v>3156</v>
      </c>
      <c r="E410" s="2">
        <v>3035.28</v>
      </c>
      <c r="F410" s="2">
        <v>2370</v>
      </c>
      <c r="G410" s="2">
        <v>4050.1</v>
      </c>
      <c r="H410" s="2">
        <v>4110</v>
      </c>
      <c r="I410" s="2">
        <v>1495.74</v>
      </c>
      <c r="J410" s="12">
        <v>3490</v>
      </c>
    </row>
    <row r="411" spans="1:10" ht="15" customHeight="1" x14ac:dyDescent="0.25">
      <c r="A411" s="1" t="s">
        <v>122</v>
      </c>
      <c r="B411" s="1" t="s">
        <v>621</v>
      </c>
      <c r="C411" s="1" t="s">
        <v>135</v>
      </c>
      <c r="D411" s="2">
        <v>0</v>
      </c>
      <c r="E411" s="2">
        <v>248.33</v>
      </c>
      <c r="F411" s="2">
        <v>50</v>
      </c>
      <c r="G411" s="2">
        <v>44.83</v>
      </c>
      <c r="H411" s="2">
        <v>60</v>
      </c>
      <c r="I411" s="2">
        <v>28.79</v>
      </c>
      <c r="J411" s="12">
        <v>50</v>
      </c>
    </row>
    <row r="412" spans="1:10" ht="15" customHeight="1" x14ac:dyDescent="0.25">
      <c r="A412" s="1" t="s">
        <v>122</v>
      </c>
      <c r="B412" s="1" t="s">
        <v>622</v>
      </c>
      <c r="C412" s="1" t="s">
        <v>137</v>
      </c>
      <c r="D412" s="2">
        <v>0</v>
      </c>
      <c r="E412" s="2">
        <v>25.93</v>
      </c>
      <c r="F412" s="2">
        <v>30</v>
      </c>
      <c r="G412" s="2">
        <v>6.39</v>
      </c>
      <c r="H412" s="2">
        <v>10</v>
      </c>
      <c r="I412" s="2">
        <v>3.17</v>
      </c>
      <c r="J412" s="12">
        <v>0</v>
      </c>
    </row>
    <row r="413" spans="1:10" ht="15" customHeight="1" x14ac:dyDescent="0.25">
      <c r="A413" s="1" t="s">
        <v>122</v>
      </c>
      <c r="B413" s="1" t="s">
        <v>623</v>
      </c>
      <c r="C413" s="1" t="s">
        <v>143</v>
      </c>
      <c r="D413" s="2">
        <v>0</v>
      </c>
      <c r="E413" s="2">
        <v>0</v>
      </c>
      <c r="F413" s="2">
        <v>90</v>
      </c>
      <c r="G413" s="2">
        <v>91.61</v>
      </c>
      <c r="H413" s="2">
        <v>90</v>
      </c>
      <c r="I413" s="2">
        <v>239.67</v>
      </c>
      <c r="J413" s="12">
        <v>0</v>
      </c>
    </row>
    <row r="414" spans="1:10" ht="15" customHeight="1" x14ac:dyDescent="0.25">
      <c r="A414" s="1" t="s">
        <v>122</v>
      </c>
      <c r="B414" s="1" t="s">
        <v>625</v>
      </c>
      <c r="C414" s="1" t="s">
        <v>151</v>
      </c>
      <c r="D414" s="2">
        <v>0</v>
      </c>
      <c r="E414" s="2">
        <v>1550</v>
      </c>
      <c r="F414" s="2">
        <v>0</v>
      </c>
      <c r="G414" s="2">
        <v>640</v>
      </c>
      <c r="H414" s="2">
        <v>320</v>
      </c>
      <c r="I414" s="2">
        <v>0</v>
      </c>
      <c r="J414" s="12">
        <v>0</v>
      </c>
    </row>
    <row r="415" spans="1:10" ht="15" customHeight="1" x14ac:dyDescent="0.25">
      <c r="A415" s="1" t="s">
        <v>122</v>
      </c>
      <c r="B415" s="1" t="s">
        <v>626</v>
      </c>
      <c r="C415" s="1" t="s">
        <v>429</v>
      </c>
      <c r="D415" s="2">
        <v>0</v>
      </c>
      <c r="E415" s="2">
        <v>0</v>
      </c>
      <c r="F415" s="2">
        <v>140000</v>
      </c>
      <c r="G415" s="2">
        <v>0</v>
      </c>
      <c r="H415" s="2">
        <v>145000</v>
      </c>
      <c r="I415" s="2">
        <v>0</v>
      </c>
      <c r="J415" s="12">
        <v>0</v>
      </c>
    </row>
    <row r="416" spans="1:10" ht="15" customHeight="1" x14ac:dyDescent="0.25">
      <c r="A416" s="1" t="s">
        <v>122</v>
      </c>
      <c r="B416" s="1" t="s">
        <v>627</v>
      </c>
      <c r="C416" s="1" t="s">
        <v>431</v>
      </c>
      <c r="D416" s="2">
        <v>0</v>
      </c>
      <c r="E416" s="2">
        <v>34207.68</v>
      </c>
      <c r="F416" s="2">
        <v>34405</v>
      </c>
      <c r="G416" s="2">
        <v>29937</v>
      </c>
      <c r="H416" s="2">
        <v>30005</v>
      </c>
      <c r="I416" s="2">
        <v>16127.5</v>
      </c>
      <c r="J416" s="12">
        <v>0</v>
      </c>
    </row>
    <row r="417" spans="1:10" ht="15" customHeight="1" x14ac:dyDescent="0.25">
      <c r="A417" s="1" t="s">
        <v>122</v>
      </c>
      <c r="B417" s="1" t="s">
        <v>624</v>
      </c>
      <c r="C417" s="1" t="s">
        <v>211</v>
      </c>
      <c r="D417" s="2">
        <v>0</v>
      </c>
      <c r="E417" s="2">
        <v>166.66</v>
      </c>
      <c r="F417" s="2">
        <v>500</v>
      </c>
      <c r="G417" s="2">
        <v>625</v>
      </c>
      <c r="H417" s="2">
        <v>500</v>
      </c>
      <c r="I417" s="2">
        <v>0</v>
      </c>
      <c r="J417" s="12">
        <v>0</v>
      </c>
    </row>
    <row r="418" spans="1:10" ht="15" customHeight="1" x14ac:dyDescent="0.25">
      <c r="A418" s="1" t="s">
        <v>122</v>
      </c>
      <c r="B418" s="1" t="s">
        <v>628</v>
      </c>
      <c r="C418" s="1" t="s">
        <v>298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12">
        <v>0</v>
      </c>
    </row>
    <row r="419" spans="1:10" ht="15" customHeight="1" x14ac:dyDescent="0.25">
      <c r="A419" s="1" t="s">
        <v>122</v>
      </c>
      <c r="B419" s="1" t="s">
        <v>662</v>
      </c>
      <c r="C419" s="1" t="s">
        <v>124</v>
      </c>
      <c r="D419" s="2">
        <v>37986</v>
      </c>
      <c r="E419" s="2">
        <v>37185.65</v>
      </c>
      <c r="F419" s="2">
        <v>38320</v>
      </c>
      <c r="G419" s="2">
        <v>38588.839999999997</v>
      </c>
      <c r="H419" s="2">
        <v>56560</v>
      </c>
      <c r="I419" s="2">
        <v>21051.01</v>
      </c>
      <c r="J419" s="12">
        <v>56030</v>
      </c>
    </row>
    <row r="420" spans="1:10" ht="15" customHeight="1" x14ac:dyDescent="0.25">
      <c r="A420" s="1" t="s">
        <v>122</v>
      </c>
      <c r="B420" s="1" t="s">
        <v>663</v>
      </c>
      <c r="C420" s="1" t="s">
        <v>127</v>
      </c>
      <c r="D420" s="2">
        <v>0</v>
      </c>
      <c r="E420" s="2">
        <v>2412.2600000000002</v>
      </c>
      <c r="F420" s="2">
        <v>0</v>
      </c>
      <c r="G420" s="2">
        <v>2193.34</v>
      </c>
      <c r="H420" s="2">
        <v>0</v>
      </c>
      <c r="I420" s="2">
        <v>1646.55</v>
      </c>
      <c r="J420" s="12">
        <v>0</v>
      </c>
    </row>
    <row r="421" spans="1:10" ht="15" customHeight="1" x14ac:dyDescent="0.25">
      <c r="A421" s="1" t="s">
        <v>122</v>
      </c>
      <c r="B421" s="1" t="s">
        <v>664</v>
      </c>
      <c r="C421" s="1" t="s">
        <v>129</v>
      </c>
      <c r="D421" s="2">
        <v>2849</v>
      </c>
      <c r="E421" s="2">
        <v>3024.42</v>
      </c>
      <c r="F421" s="2">
        <v>2870</v>
      </c>
      <c r="G421" s="2">
        <v>3076.31</v>
      </c>
      <c r="H421" s="2">
        <v>4240</v>
      </c>
      <c r="I421" s="2">
        <v>1765.59</v>
      </c>
      <c r="J421" s="12">
        <v>4200</v>
      </c>
    </row>
    <row r="422" spans="1:10" ht="15" customHeight="1" x14ac:dyDescent="0.25">
      <c r="A422" s="1" t="s">
        <v>122</v>
      </c>
      <c r="B422" s="1" t="s">
        <v>665</v>
      </c>
      <c r="C422" s="1" t="s">
        <v>131</v>
      </c>
      <c r="D422" s="2">
        <v>2906</v>
      </c>
      <c r="E422" s="2">
        <v>3879.41</v>
      </c>
      <c r="F422" s="2">
        <v>2930</v>
      </c>
      <c r="G422" s="2">
        <v>3910.87</v>
      </c>
      <c r="H422" s="2">
        <v>4330</v>
      </c>
      <c r="I422" s="2">
        <v>2035.94</v>
      </c>
      <c r="J422" s="12">
        <v>4290</v>
      </c>
    </row>
    <row r="423" spans="1:10" ht="15" customHeight="1" x14ac:dyDescent="0.25">
      <c r="A423" s="1" t="s">
        <v>122</v>
      </c>
      <c r="B423" s="1" t="s">
        <v>666</v>
      </c>
      <c r="C423" s="1" t="s">
        <v>133</v>
      </c>
      <c r="D423" s="2">
        <v>6174</v>
      </c>
      <c r="E423" s="2">
        <v>6770.62</v>
      </c>
      <c r="F423" s="2">
        <v>4600</v>
      </c>
      <c r="G423" s="2">
        <v>8221.98</v>
      </c>
      <c r="H423" s="2">
        <v>8180</v>
      </c>
      <c r="I423" s="2">
        <v>3380.26</v>
      </c>
      <c r="J423" s="12">
        <v>7560</v>
      </c>
    </row>
    <row r="424" spans="1:10" ht="15" customHeight="1" x14ac:dyDescent="0.25">
      <c r="A424" s="1" t="s">
        <v>122</v>
      </c>
      <c r="B424" s="1" t="s">
        <v>667</v>
      </c>
      <c r="C424" s="1" t="s">
        <v>135</v>
      </c>
      <c r="D424" s="2">
        <v>0</v>
      </c>
      <c r="E424" s="2">
        <v>75.83</v>
      </c>
      <c r="F424" s="2">
        <v>90</v>
      </c>
      <c r="G424" s="2">
        <v>73.11</v>
      </c>
      <c r="H424" s="2">
        <v>130</v>
      </c>
      <c r="I424" s="2">
        <v>51</v>
      </c>
      <c r="J424" s="12">
        <v>130</v>
      </c>
    </row>
    <row r="425" spans="1:10" ht="15" customHeight="1" x14ac:dyDescent="0.25">
      <c r="A425" s="1" t="s">
        <v>122</v>
      </c>
      <c r="B425" s="1" t="s">
        <v>668</v>
      </c>
      <c r="C425" s="1" t="s">
        <v>137</v>
      </c>
      <c r="D425" s="2">
        <v>0</v>
      </c>
      <c r="E425" s="2">
        <v>50.24</v>
      </c>
      <c r="F425" s="2">
        <v>60</v>
      </c>
      <c r="G425" s="2">
        <v>11.14</v>
      </c>
      <c r="H425" s="2">
        <v>20</v>
      </c>
      <c r="I425" s="2">
        <v>5.24</v>
      </c>
      <c r="J425" s="12">
        <v>10</v>
      </c>
    </row>
    <row r="426" spans="1:10" ht="15" customHeight="1" x14ac:dyDescent="0.25">
      <c r="A426" s="1" t="s">
        <v>122</v>
      </c>
      <c r="B426" s="1" t="s">
        <v>683</v>
      </c>
      <c r="C426" s="1" t="s">
        <v>143</v>
      </c>
      <c r="D426" s="2">
        <v>1322</v>
      </c>
      <c r="E426" s="2">
        <v>289</v>
      </c>
      <c r="F426" s="2">
        <v>970</v>
      </c>
      <c r="G426" s="2">
        <v>987.33</v>
      </c>
      <c r="H426" s="2">
        <v>1140</v>
      </c>
      <c r="I426" s="2">
        <v>3018.99</v>
      </c>
      <c r="J426" s="12">
        <v>0</v>
      </c>
    </row>
    <row r="427" spans="1:10" ht="15" customHeight="1" x14ac:dyDescent="0.25">
      <c r="A427" s="1" t="s">
        <v>122</v>
      </c>
      <c r="B427" s="1" t="s">
        <v>669</v>
      </c>
      <c r="C427" s="1" t="s">
        <v>145</v>
      </c>
      <c r="D427" s="2">
        <v>17301</v>
      </c>
      <c r="E427" s="2">
        <v>30891.08</v>
      </c>
      <c r="F427" s="2">
        <v>10000</v>
      </c>
      <c r="G427" s="2">
        <v>13900.34</v>
      </c>
      <c r="H427" s="2">
        <v>10000</v>
      </c>
      <c r="I427" s="2">
        <v>2590.71</v>
      </c>
      <c r="J427" s="12">
        <v>10000</v>
      </c>
    </row>
    <row r="428" spans="1:10" ht="15" customHeight="1" x14ac:dyDescent="0.25">
      <c r="A428" s="1" t="s">
        <v>122</v>
      </c>
      <c r="B428" s="1" t="s">
        <v>658</v>
      </c>
      <c r="C428" s="1" t="s">
        <v>147</v>
      </c>
      <c r="D428" s="2">
        <v>900</v>
      </c>
      <c r="E428" s="2">
        <v>0</v>
      </c>
      <c r="F428" s="2">
        <v>500</v>
      </c>
      <c r="G428" s="2">
        <v>1099.42</v>
      </c>
      <c r="H428" s="2">
        <v>500</v>
      </c>
      <c r="I428" s="2">
        <v>0</v>
      </c>
      <c r="J428" s="12">
        <v>500</v>
      </c>
    </row>
    <row r="429" spans="1:10" ht="15" customHeight="1" x14ac:dyDescent="0.25">
      <c r="A429" s="1" t="s">
        <v>122</v>
      </c>
      <c r="B429" s="1" t="s">
        <v>670</v>
      </c>
      <c r="C429" s="1" t="s">
        <v>393</v>
      </c>
      <c r="D429" s="2">
        <v>0</v>
      </c>
      <c r="E429" s="2">
        <v>471.66</v>
      </c>
      <c r="F429" s="2">
        <v>5000</v>
      </c>
      <c r="G429" s="2">
        <v>72401.75</v>
      </c>
      <c r="H429" s="2">
        <v>70000</v>
      </c>
      <c r="I429" s="2">
        <v>139619.23000000001</v>
      </c>
      <c r="J429" s="12">
        <v>70000</v>
      </c>
    </row>
    <row r="430" spans="1:10" ht="15" customHeight="1" x14ac:dyDescent="0.25">
      <c r="A430" s="1" t="s">
        <v>122</v>
      </c>
      <c r="B430" s="1" t="s">
        <v>671</v>
      </c>
      <c r="C430" s="1" t="s">
        <v>344</v>
      </c>
      <c r="D430" s="2">
        <v>0</v>
      </c>
      <c r="E430" s="2">
        <v>507.65</v>
      </c>
      <c r="F430" s="2">
        <v>0</v>
      </c>
      <c r="G430" s="2">
        <v>247.71</v>
      </c>
      <c r="H430" s="2">
        <v>500</v>
      </c>
      <c r="I430" s="2">
        <v>190.86</v>
      </c>
      <c r="J430" s="12">
        <v>500</v>
      </c>
    </row>
    <row r="431" spans="1:10" ht="15" customHeight="1" x14ac:dyDescent="0.25">
      <c r="A431" s="1" t="s">
        <v>122</v>
      </c>
      <c r="B431" s="1" t="s">
        <v>672</v>
      </c>
      <c r="C431" s="1" t="s">
        <v>149</v>
      </c>
      <c r="D431" s="2">
        <v>500</v>
      </c>
      <c r="E431" s="2">
        <v>0</v>
      </c>
      <c r="F431" s="2">
        <v>500</v>
      </c>
      <c r="G431" s="2">
        <v>0</v>
      </c>
      <c r="H431" s="2">
        <v>500</v>
      </c>
      <c r="I431" s="2">
        <v>0</v>
      </c>
      <c r="J431" s="12">
        <v>500</v>
      </c>
    </row>
    <row r="432" spans="1:10" ht="15" customHeight="1" x14ac:dyDescent="0.25">
      <c r="A432" s="1" t="s">
        <v>122</v>
      </c>
      <c r="B432" s="1" t="s">
        <v>673</v>
      </c>
      <c r="C432" s="1" t="s">
        <v>674</v>
      </c>
      <c r="D432" s="2">
        <v>0</v>
      </c>
      <c r="E432" s="2">
        <v>0</v>
      </c>
      <c r="F432" s="2">
        <v>0</v>
      </c>
      <c r="G432" s="2">
        <v>1144.94</v>
      </c>
      <c r="H432" s="2">
        <v>300</v>
      </c>
      <c r="I432" s="2">
        <v>0</v>
      </c>
      <c r="J432" s="12">
        <v>300</v>
      </c>
    </row>
    <row r="433" spans="1:11" ht="15" customHeight="1" x14ac:dyDescent="0.25">
      <c r="A433" s="1" t="s">
        <v>122</v>
      </c>
      <c r="B433" s="1" t="s">
        <v>675</v>
      </c>
      <c r="C433" s="1" t="s">
        <v>153</v>
      </c>
      <c r="D433" s="2">
        <v>0</v>
      </c>
      <c r="E433" s="2">
        <v>7432.51</v>
      </c>
      <c r="F433" s="2">
        <v>10787.5</v>
      </c>
      <c r="G433" s="2">
        <v>13715</v>
      </c>
      <c r="H433" s="2">
        <v>11100</v>
      </c>
      <c r="I433" s="2">
        <v>4350</v>
      </c>
      <c r="J433" s="12">
        <v>0</v>
      </c>
    </row>
    <row r="434" spans="1:11" ht="15" customHeight="1" x14ac:dyDescent="0.25">
      <c r="A434" s="1" t="s">
        <v>122</v>
      </c>
      <c r="B434" s="1" t="s">
        <v>676</v>
      </c>
      <c r="C434" s="1" t="s">
        <v>155</v>
      </c>
      <c r="D434" s="2">
        <v>0</v>
      </c>
      <c r="E434" s="2">
        <v>20312.810000000001</v>
      </c>
      <c r="F434" s="2">
        <v>10000</v>
      </c>
      <c r="G434" s="2">
        <v>7059.75</v>
      </c>
      <c r="H434" s="2">
        <v>10000</v>
      </c>
      <c r="I434" s="2">
        <v>1464.41</v>
      </c>
      <c r="J434" s="12">
        <v>10000</v>
      </c>
    </row>
    <row r="435" spans="1:11" ht="15" customHeight="1" x14ac:dyDescent="0.25">
      <c r="A435" s="1" t="s">
        <v>122</v>
      </c>
      <c r="B435" s="1" t="s">
        <v>656</v>
      </c>
      <c r="C435" s="1" t="s">
        <v>157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12">
        <v>0</v>
      </c>
    </row>
    <row r="436" spans="1:11" ht="15" customHeight="1" x14ac:dyDescent="0.25">
      <c r="A436" s="1" t="s">
        <v>122</v>
      </c>
      <c r="B436" s="1" t="s">
        <v>677</v>
      </c>
      <c r="C436" s="1" t="s">
        <v>161</v>
      </c>
      <c r="D436" s="2">
        <v>636</v>
      </c>
      <c r="E436" s="2">
        <v>1048.79</v>
      </c>
      <c r="F436" s="2">
        <v>0</v>
      </c>
      <c r="G436" s="2">
        <v>1949.3</v>
      </c>
      <c r="H436" s="2">
        <v>0</v>
      </c>
      <c r="I436" s="2">
        <v>128.4</v>
      </c>
      <c r="J436" s="12">
        <v>500</v>
      </c>
    </row>
    <row r="437" spans="1:11" ht="15" customHeight="1" x14ac:dyDescent="0.25">
      <c r="A437" s="1" t="s">
        <v>122</v>
      </c>
      <c r="B437" s="1" t="s">
        <v>659</v>
      </c>
      <c r="C437" s="1" t="s">
        <v>151</v>
      </c>
      <c r="D437" s="2">
        <v>15048</v>
      </c>
      <c r="E437" s="2">
        <v>1499.89</v>
      </c>
      <c r="F437" s="2">
        <v>2000</v>
      </c>
      <c r="G437" s="2">
        <v>2773.14</v>
      </c>
      <c r="H437" s="2">
        <v>3000</v>
      </c>
      <c r="I437" s="2">
        <v>1276.0999999999999</v>
      </c>
      <c r="J437" s="12">
        <v>25000</v>
      </c>
    </row>
    <row r="438" spans="1:11" ht="15" customHeight="1" x14ac:dyDescent="0.25">
      <c r="A438" s="1" t="s">
        <v>122</v>
      </c>
      <c r="B438" s="1" t="s">
        <v>678</v>
      </c>
      <c r="C438" s="1" t="s">
        <v>166</v>
      </c>
      <c r="D438" s="2">
        <v>2200</v>
      </c>
      <c r="E438" s="2">
        <v>2718.22</v>
      </c>
      <c r="F438" s="2">
        <v>2000</v>
      </c>
      <c r="G438" s="2">
        <v>1026.3800000000001</v>
      </c>
      <c r="H438" s="2">
        <v>1250</v>
      </c>
      <c r="I438" s="2">
        <v>736</v>
      </c>
      <c r="J438" s="12">
        <v>1500</v>
      </c>
    </row>
    <row r="439" spans="1:11" ht="15" customHeight="1" x14ac:dyDescent="0.25">
      <c r="A439" s="1" t="s">
        <v>122</v>
      </c>
      <c r="B439" s="1" t="s">
        <v>679</v>
      </c>
      <c r="C439" s="1" t="s">
        <v>168</v>
      </c>
      <c r="D439" s="2">
        <v>970</v>
      </c>
      <c r="E439" s="2">
        <v>255.63</v>
      </c>
      <c r="F439" s="2">
        <v>1000</v>
      </c>
      <c r="G439" s="2">
        <v>28.2</v>
      </c>
      <c r="H439" s="2">
        <v>1000</v>
      </c>
      <c r="I439" s="2">
        <v>0</v>
      </c>
      <c r="J439" s="12">
        <v>0</v>
      </c>
    </row>
    <row r="440" spans="1:11" ht="15" customHeight="1" x14ac:dyDescent="0.25">
      <c r="A440" s="1" t="s">
        <v>122</v>
      </c>
      <c r="B440" s="1" t="s">
        <v>680</v>
      </c>
      <c r="C440" s="1" t="s">
        <v>681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12">
        <v>0</v>
      </c>
    </row>
    <row r="441" spans="1:11" ht="15" customHeight="1" x14ac:dyDescent="0.25">
      <c r="A441" s="1" t="s">
        <v>122</v>
      </c>
      <c r="B441" s="1" t="s">
        <v>682</v>
      </c>
      <c r="C441" s="1" t="s">
        <v>170</v>
      </c>
      <c r="D441" s="2">
        <v>2159</v>
      </c>
      <c r="E441" s="2">
        <v>1282.05</v>
      </c>
      <c r="F441" s="2">
        <v>1500</v>
      </c>
      <c r="G441" s="2">
        <v>1186.83</v>
      </c>
      <c r="H441" s="2">
        <v>1500</v>
      </c>
      <c r="I441" s="2">
        <v>0</v>
      </c>
      <c r="J441" s="12">
        <v>0</v>
      </c>
    </row>
    <row r="442" spans="1:11" ht="15" customHeight="1" x14ac:dyDescent="0.25">
      <c r="A442" s="1" t="s">
        <v>122</v>
      </c>
      <c r="B442" s="1" t="s">
        <v>660</v>
      </c>
      <c r="C442" s="1" t="s">
        <v>661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12">
        <v>0</v>
      </c>
    </row>
    <row r="443" spans="1:11" ht="15" customHeight="1" x14ac:dyDescent="0.25">
      <c r="A443" s="1" t="s">
        <v>122</v>
      </c>
      <c r="B443" s="1" t="s">
        <v>638</v>
      </c>
      <c r="C443" s="1" t="s">
        <v>176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12">
        <v>0</v>
      </c>
    </row>
    <row r="444" spans="1:11" ht="15" customHeight="1" x14ac:dyDescent="0.25">
      <c r="A444" s="1" t="s">
        <v>122</v>
      </c>
      <c r="B444" s="1" t="s">
        <v>637</v>
      </c>
      <c r="C444" s="1" t="s">
        <v>180</v>
      </c>
      <c r="D444" s="2">
        <v>482</v>
      </c>
      <c r="E444" s="2">
        <v>435.21</v>
      </c>
      <c r="F444" s="2">
        <v>0</v>
      </c>
      <c r="G444" s="2">
        <v>186</v>
      </c>
      <c r="H444" s="2">
        <v>0</v>
      </c>
      <c r="I444" s="2">
        <v>0</v>
      </c>
      <c r="J444" s="12">
        <v>0</v>
      </c>
    </row>
    <row r="445" spans="1:11" ht="15" customHeight="1" x14ac:dyDescent="0.25">
      <c r="A445" s="1" t="s">
        <v>122</v>
      </c>
      <c r="B445" s="1" t="s">
        <v>642</v>
      </c>
      <c r="C445" s="1" t="s">
        <v>182</v>
      </c>
      <c r="D445" s="2">
        <v>4100</v>
      </c>
      <c r="E445" s="2">
        <v>5474.3</v>
      </c>
      <c r="F445" s="2">
        <v>9380</v>
      </c>
      <c r="G445" s="2">
        <v>7610.45</v>
      </c>
      <c r="H445" s="2">
        <v>10590</v>
      </c>
      <c r="I445" s="2">
        <v>12576.68</v>
      </c>
      <c r="J445" s="12">
        <v>12820</v>
      </c>
    </row>
    <row r="446" spans="1:11" ht="15" customHeight="1" x14ac:dyDescent="0.25">
      <c r="A446" s="1" t="s">
        <v>122</v>
      </c>
      <c r="B446" s="1" t="s">
        <v>630</v>
      </c>
      <c r="C446" s="1" t="s">
        <v>184</v>
      </c>
      <c r="D446" s="2">
        <v>24659</v>
      </c>
      <c r="E446" s="2">
        <v>29166.21</v>
      </c>
      <c r="F446" s="2">
        <v>25000</v>
      </c>
      <c r="G446" s="2">
        <v>33631.040000000001</v>
      </c>
      <c r="H446" s="2">
        <v>30000</v>
      </c>
      <c r="I446" s="2">
        <v>14415.54</v>
      </c>
      <c r="J446" s="12">
        <v>35000</v>
      </c>
    </row>
    <row r="447" spans="1:11" ht="15" customHeight="1" x14ac:dyDescent="0.25">
      <c r="A447" s="1" t="s">
        <v>122</v>
      </c>
      <c r="B447" s="1" t="s">
        <v>631</v>
      </c>
      <c r="C447" s="1" t="s">
        <v>186</v>
      </c>
      <c r="D447" s="2">
        <v>58050</v>
      </c>
      <c r="E447" s="2">
        <v>65526.04</v>
      </c>
      <c r="F447" s="2">
        <v>47900</v>
      </c>
      <c r="G447" s="2">
        <v>45901.81</v>
      </c>
      <c r="H447" s="2">
        <v>52000</v>
      </c>
      <c r="I447" s="2">
        <v>50818.1</v>
      </c>
      <c r="J447" s="12">
        <v>52000</v>
      </c>
    </row>
    <row r="448" spans="1:11" ht="15" customHeight="1" x14ac:dyDescent="0.25">
      <c r="A448" s="1" t="s">
        <v>122</v>
      </c>
      <c r="B448" s="1" t="s">
        <v>635</v>
      </c>
      <c r="C448" s="1" t="s">
        <v>636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12">
        <v>0</v>
      </c>
      <c r="K448" s="11" t="s">
        <v>459</v>
      </c>
    </row>
    <row r="449" spans="1:10" ht="15" customHeight="1" x14ac:dyDescent="0.25">
      <c r="A449" s="1" t="s">
        <v>122</v>
      </c>
      <c r="B449" s="1" t="s">
        <v>639</v>
      </c>
      <c r="C449" s="1" t="s">
        <v>190</v>
      </c>
      <c r="D449" s="2">
        <v>1210</v>
      </c>
      <c r="E449" s="2">
        <v>1740</v>
      </c>
      <c r="F449" s="2">
        <v>1200</v>
      </c>
      <c r="G449" s="2">
        <v>1002.5</v>
      </c>
      <c r="H449" s="2">
        <v>1300</v>
      </c>
      <c r="I449" s="2">
        <v>197.5</v>
      </c>
      <c r="J449" s="12">
        <v>1500</v>
      </c>
    </row>
    <row r="450" spans="1:10" ht="15" customHeight="1" x14ac:dyDescent="0.25">
      <c r="A450" s="1" t="s">
        <v>122</v>
      </c>
      <c r="B450" s="1" t="s">
        <v>640</v>
      </c>
      <c r="C450" s="1" t="s">
        <v>367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12">
        <v>0</v>
      </c>
    </row>
    <row r="451" spans="1:10" ht="15" customHeight="1" x14ac:dyDescent="0.25">
      <c r="A451" s="1" t="s">
        <v>122</v>
      </c>
      <c r="B451" s="1" t="s">
        <v>641</v>
      </c>
      <c r="C451" s="1" t="s">
        <v>281</v>
      </c>
      <c r="D451" s="2">
        <v>868</v>
      </c>
      <c r="E451" s="2">
        <v>439.75</v>
      </c>
      <c r="F451" s="2">
        <v>1000</v>
      </c>
      <c r="G451" s="2">
        <v>-81.3</v>
      </c>
      <c r="H451" s="2">
        <v>1100</v>
      </c>
      <c r="I451" s="2">
        <v>0</v>
      </c>
      <c r="J451" s="12">
        <v>1100</v>
      </c>
    </row>
    <row r="452" spans="1:10" ht="15" customHeight="1" x14ac:dyDescent="0.25">
      <c r="A452" s="1" t="s">
        <v>122</v>
      </c>
      <c r="B452" s="1" t="s">
        <v>629</v>
      </c>
      <c r="C452" s="1" t="s">
        <v>283</v>
      </c>
      <c r="D452" s="2">
        <v>1129</v>
      </c>
      <c r="E452" s="2">
        <v>26.57</v>
      </c>
      <c r="F452" s="2">
        <v>100</v>
      </c>
      <c r="G452" s="2">
        <v>0</v>
      </c>
      <c r="H452" s="2">
        <v>100</v>
      </c>
      <c r="I452" s="2">
        <v>0</v>
      </c>
      <c r="J452" s="12">
        <v>100</v>
      </c>
    </row>
    <row r="453" spans="1:10" ht="15" customHeight="1" x14ac:dyDescent="0.25">
      <c r="A453" s="1" t="s">
        <v>122</v>
      </c>
      <c r="B453" s="1" t="s">
        <v>643</v>
      </c>
      <c r="C453" s="1" t="s">
        <v>482</v>
      </c>
      <c r="D453" s="2">
        <v>0</v>
      </c>
      <c r="E453" s="2">
        <v>228537.82</v>
      </c>
      <c r="F453" s="2">
        <v>225000</v>
      </c>
      <c r="G453" s="2">
        <v>229642.16</v>
      </c>
      <c r="H453" s="2">
        <v>227915</v>
      </c>
      <c r="I453" s="2">
        <v>94964.6</v>
      </c>
      <c r="J453" s="12">
        <v>0</v>
      </c>
    </row>
    <row r="454" spans="1:10" ht="15" customHeight="1" x14ac:dyDescent="0.25">
      <c r="A454" s="1" t="s">
        <v>122</v>
      </c>
      <c r="B454" s="1" t="s">
        <v>644</v>
      </c>
      <c r="C454" s="1" t="s">
        <v>2</v>
      </c>
      <c r="D454" s="2">
        <v>0</v>
      </c>
      <c r="E454" s="2">
        <v>0</v>
      </c>
      <c r="F454" s="2">
        <v>0</v>
      </c>
      <c r="G454" s="2">
        <v>134.18</v>
      </c>
      <c r="H454" s="2">
        <v>0</v>
      </c>
      <c r="I454" s="2">
        <v>0</v>
      </c>
      <c r="J454" s="12">
        <v>0</v>
      </c>
    </row>
    <row r="455" spans="1:10" ht="15" customHeight="1" x14ac:dyDescent="0.25">
      <c r="A455" s="1" t="s">
        <v>122</v>
      </c>
      <c r="B455" s="1" t="s">
        <v>645</v>
      </c>
      <c r="C455" s="1" t="s">
        <v>199</v>
      </c>
      <c r="D455" s="2">
        <v>928</v>
      </c>
      <c r="E455" s="2">
        <v>691.1</v>
      </c>
      <c r="F455" s="2">
        <v>700</v>
      </c>
      <c r="G455" s="2">
        <v>664</v>
      </c>
      <c r="H455" s="2">
        <v>700</v>
      </c>
      <c r="I455" s="2">
        <v>715.5</v>
      </c>
      <c r="J455" s="12">
        <v>800</v>
      </c>
    </row>
    <row r="456" spans="1:10" ht="15" customHeight="1" x14ac:dyDescent="0.25">
      <c r="A456" s="1" t="s">
        <v>122</v>
      </c>
      <c r="B456" s="1" t="s">
        <v>646</v>
      </c>
      <c r="C456" s="1" t="s">
        <v>201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12">
        <v>0</v>
      </c>
    </row>
    <row r="457" spans="1:10" ht="15" customHeight="1" x14ac:dyDescent="0.25">
      <c r="A457" s="1" t="s">
        <v>122</v>
      </c>
      <c r="B457" s="1" t="s">
        <v>647</v>
      </c>
      <c r="C457" s="1" t="s">
        <v>205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12">
        <v>0</v>
      </c>
    </row>
    <row r="458" spans="1:10" ht="15" customHeight="1" x14ac:dyDescent="0.25">
      <c r="A458" s="1" t="s">
        <v>122</v>
      </c>
      <c r="B458" s="1" t="s">
        <v>657</v>
      </c>
      <c r="C458" s="1" t="s">
        <v>209</v>
      </c>
      <c r="D458" s="2">
        <v>4400</v>
      </c>
      <c r="E458" s="2">
        <v>0</v>
      </c>
      <c r="F458" s="2">
        <v>0</v>
      </c>
      <c r="G458" s="2">
        <v>5000</v>
      </c>
      <c r="H458" s="2">
        <v>0</v>
      </c>
      <c r="I458" s="2">
        <v>0</v>
      </c>
      <c r="J458" s="12">
        <v>0</v>
      </c>
    </row>
    <row r="459" spans="1:10" ht="15" customHeight="1" x14ac:dyDescent="0.25">
      <c r="A459" s="1" t="s">
        <v>122</v>
      </c>
      <c r="B459" s="1" t="s">
        <v>648</v>
      </c>
      <c r="C459" s="1" t="s">
        <v>649</v>
      </c>
      <c r="D459" s="2">
        <v>0</v>
      </c>
      <c r="E459" s="2">
        <v>1991.97</v>
      </c>
      <c r="F459" s="2">
        <v>0</v>
      </c>
      <c r="G459" s="2">
        <v>3802.91</v>
      </c>
      <c r="H459" s="2">
        <v>0</v>
      </c>
      <c r="I459" s="2">
        <v>0</v>
      </c>
      <c r="J459" s="12">
        <v>0</v>
      </c>
    </row>
    <row r="460" spans="1:10" ht="15" customHeight="1" x14ac:dyDescent="0.25">
      <c r="A460" s="1" t="s">
        <v>122</v>
      </c>
      <c r="B460" s="1" t="s">
        <v>634</v>
      </c>
      <c r="C460" s="1" t="s">
        <v>211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12">
        <v>0</v>
      </c>
    </row>
    <row r="461" spans="1:10" ht="15" customHeight="1" x14ac:dyDescent="0.25">
      <c r="A461" s="1" t="s">
        <v>122</v>
      </c>
      <c r="B461" s="1" t="s">
        <v>650</v>
      </c>
      <c r="C461" s="1" t="s">
        <v>651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12">
        <v>0</v>
      </c>
    </row>
    <row r="462" spans="1:10" ht="15" customHeight="1" x14ac:dyDescent="0.25">
      <c r="A462" s="1" t="s">
        <v>122</v>
      </c>
      <c r="B462" s="1" t="s">
        <v>652</v>
      </c>
      <c r="C462" s="1" t="s">
        <v>653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12">
        <v>0</v>
      </c>
    </row>
    <row r="463" spans="1:10" ht="15" customHeight="1" x14ac:dyDescent="0.25">
      <c r="A463" s="1" t="s">
        <v>122</v>
      </c>
      <c r="B463" s="1" t="s">
        <v>654</v>
      </c>
      <c r="C463" s="1" t="s">
        <v>298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12">
        <v>0</v>
      </c>
    </row>
    <row r="464" spans="1:10" ht="15" customHeight="1" x14ac:dyDescent="0.25">
      <c r="A464" s="1" t="s">
        <v>122</v>
      </c>
      <c r="B464" s="1" t="s">
        <v>655</v>
      </c>
      <c r="C464" s="1" t="s">
        <v>213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12">
        <v>0</v>
      </c>
    </row>
    <row r="465" spans="1:10" ht="15" customHeight="1" x14ac:dyDescent="0.25">
      <c r="A465" s="1" t="s">
        <v>122</v>
      </c>
      <c r="B465" s="1" t="s">
        <v>632</v>
      </c>
      <c r="C465" s="1" t="s">
        <v>633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12">
        <v>0</v>
      </c>
    </row>
    <row r="466" spans="1:10" ht="15" customHeight="1" x14ac:dyDescent="0.25">
      <c r="A466" s="1" t="s">
        <v>122</v>
      </c>
      <c r="B466" s="1" t="s">
        <v>691</v>
      </c>
      <c r="C466" s="1" t="s">
        <v>124</v>
      </c>
      <c r="D466" s="2">
        <v>15985</v>
      </c>
      <c r="E466" s="2">
        <v>15884.49</v>
      </c>
      <c r="F466" s="2">
        <v>15540</v>
      </c>
      <c r="G466" s="2">
        <v>15089.12</v>
      </c>
      <c r="H466" s="2">
        <v>18710</v>
      </c>
      <c r="I466" s="2">
        <v>7027.14</v>
      </c>
      <c r="J466" s="12">
        <v>18360</v>
      </c>
    </row>
    <row r="467" spans="1:10" ht="15" customHeight="1" x14ac:dyDescent="0.25">
      <c r="A467" s="1" t="s">
        <v>122</v>
      </c>
      <c r="B467" s="1" t="s">
        <v>688</v>
      </c>
      <c r="C467" s="1" t="s">
        <v>127</v>
      </c>
      <c r="D467" s="2">
        <v>0</v>
      </c>
      <c r="E467" s="2">
        <v>76.44</v>
      </c>
      <c r="F467" s="2">
        <v>0</v>
      </c>
      <c r="G467" s="2">
        <v>0</v>
      </c>
      <c r="H467" s="2">
        <v>0</v>
      </c>
      <c r="I467" s="2">
        <v>0</v>
      </c>
      <c r="J467" s="12">
        <v>0</v>
      </c>
    </row>
    <row r="468" spans="1:10" ht="15" customHeight="1" x14ac:dyDescent="0.25">
      <c r="A468" s="1" t="s">
        <v>122</v>
      </c>
      <c r="B468" s="1" t="s">
        <v>687</v>
      </c>
      <c r="C468" s="1" t="s">
        <v>129</v>
      </c>
      <c r="D468" s="2">
        <v>1199</v>
      </c>
      <c r="E468" s="2">
        <v>-4459.6000000000004</v>
      </c>
      <c r="F468" s="2">
        <v>1170</v>
      </c>
      <c r="G468" s="2">
        <v>-1193.56</v>
      </c>
      <c r="H468" s="2">
        <v>1400</v>
      </c>
      <c r="I468" s="2">
        <v>541.13</v>
      </c>
      <c r="J468" s="12">
        <v>1380</v>
      </c>
    </row>
    <row r="469" spans="1:10" ht="15" customHeight="1" x14ac:dyDescent="0.25">
      <c r="A469" s="1" t="s">
        <v>122</v>
      </c>
      <c r="B469" s="1" t="s">
        <v>690</v>
      </c>
      <c r="C469" s="1" t="s">
        <v>131</v>
      </c>
      <c r="D469" s="2">
        <v>1223</v>
      </c>
      <c r="E469" s="2">
        <v>1029.18</v>
      </c>
      <c r="F469" s="2">
        <v>1190</v>
      </c>
      <c r="G469" s="2">
        <v>1290.23</v>
      </c>
      <c r="H469" s="2">
        <v>1430</v>
      </c>
      <c r="I469" s="2">
        <v>602.05999999999995</v>
      </c>
      <c r="J469" s="12">
        <v>1400</v>
      </c>
    </row>
    <row r="470" spans="1:10" ht="15" customHeight="1" x14ac:dyDescent="0.25">
      <c r="A470" s="1" t="s">
        <v>122</v>
      </c>
      <c r="B470" s="1" t="s">
        <v>685</v>
      </c>
      <c r="C470" s="1" t="s">
        <v>133</v>
      </c>
      <c r="D470" s="2">
        <v>2470</v>
      </c>
      <c r="E470" s="2">
        <v>2131.41</v>
      </c>
      <c r="F470" s="2">
        <v>1850</v>
      </c>
      <c r="G470" s="2">
        <v>3067.22</v>
      </c>
      <c r="H470" s="2">
        <v>3210</v>
      </c>
      <c r="I470" s="2">
        <v>1168.04</v>
      </c>
      <c r="J470" s="12">
        <v>2720</v>
      </c>
    </row>
    <row r="471" spans="1:10" ht="15" customHeight="1" x14ac:dyDescent="0.25">
      <c r="A471" s="1" t="s">
        <v>122</v>
      </c>
      <c r="B471" s="1" t="s">
        <v>684</v>
      </c>
      <c r="C471" s="1" t="s">
        <v>135</v>
      </c>
      <c r="D471" s="2">
        <v>0</v>
      </c>
      <c r="E471" s="2">
        <v>188.31</v>
      </c>
      <c r="F471" s="2">
        <v>40</v>
      </c>
      <c r="G471" s="2">
        <v>35.049999999999997</v>
      </c>
      <c r="H471" s="2">
        <v>50</v>
      </c>
      <c r="I471" s="2">
        <v>17.559999999999999</v>
      </c>
      <c r="J471" s="12">
        <v>40</v>
      </c>
    </row>
    <row r="472" spans="1:10" ht="15" customHeight="1" x14ac:dyDescent="0.25">
      <c r="A472" s="1" t="s">
        <v>122</v>
      </c>
      <c r="B472" s="1" t="s">
        <v>686</v>
      </c>
      <c r="C472" s="1" t="s">
        <v>137</v>
      </c>
      <c r="D472" s="2">
        <v>0</v>
      </c>
      <c r="E472" s="2">
        <v>16.27</v>
      </c>
      <c r="F472" s="2">
        <v>20</v>
      </c>
      <c r="G472" s="2">
        <v>5.03</v>
      </c>
      <c r="H472" s="2">
        <v>10</v>
      </c>
      <c r="I472" s="2">
        <v>1.74</v>
      </c>
      <c r="J472" s="12">
        <v>0</v>
      </c>
    </row>
    <row r="473" spans="1:10" ht="15" customHeight="1" x14ac:dyDescent="0.25">
      <c r="A473" s="1" t="s">
        <v>122</v>
      </c>
      <c r="B473" s="1" t="s">
        <v>689</v>
      </c>
      <c r="C473" s="1" t="s">
        <v>143</v>
      </c>
      <c r="D473" s="2">
        <v>0</v>
      </c>
      <c r="E473" s="2">
        <v>0</v>
      </c>
      <c r="F473" s="2">
        <v>70</v>
      </c>
      <c r="G473" s="2">
        <v>71.25</v>
      </c>
      <c r="H473" s="2">
        <v>70</v>
      </c>
      <c r="I473" s="2">
        <v>187</v>
      </c>
      <c r="J473" s="12">
        <v>0</v>
      </c>
    </row>
    <row r="474" spans="1:10" ht="15" customHeight="1" x14ac:dyDescent="0.25">
      <c r="A474" s="1" t="s">
        <v>122</v>
      </c>
      <c r="B474" s="1" t="s">
        <v>692</v>
      </c>
      <c r="C474" s="1" t="s">
        <v>151</v>
      </c>
      <c r="D474" s="2">
        <v>0</v>
      </c>
      <c r="E474" s="2">
        <v>0</v>
      </c>
      <c r="F474" s="2">
        <v>0</v>
      </c>
      <c r="G474" s="2">
        <v>3740</v>
      </c>
      <c r="H474" s="2">
        <v>320</v>
      </c>
      <c r="I474" s="2">
        <v>0</v>
      </c>
      <c r="J474" s="12">
        <v>0</v>
      </c>
    </row>
    <row r="475" spans="1:10" ht="15" customHeight="1" x14ac:dyDescent="0.25">
      <c r="A475" s="1" t="s">
        <v>122</v>
      </c>
      <c r="B475" s="1" t="s">
        <v>693</v>
      </c>
      <c r="C475" s="1" t="s">
        <v>429</v>
      </c>
      <c r="D475" s="2">
        <v>0</v>
      </c>
      <c r="E475" s="2">
        <v>0</v>
      </c>
      <c r="F475" s="2">
        <v>140000</v>
      </c>
      <c r="G475" s="2">
        <v>0</v>
      </c>
      <c r="H475" s="2">
        <v>140000</v>
      </c>
      <c r="I475" s="2">
        <v>0</v>
      </c>
      <c r="J475" s="12">
        <v>0</v>
      </c>
    </row>
    <row r="476" spans="1:10" ht="15" customHeight="1" x14ac:dyDescent="0.25">
      <c r="A476" s="1" t="s">
        <v>122</v>
      </c>
      <c r="B476" s="1" t="s">
        <v>694</v>
      </c>
      <c r="C476" s="1" t="s">
        <v>431</v>
      </c>
      <c r="D476" s="2">
        <v>0</v>
      </c>
      <c r="E476" s="2">
        <v>28798</v>
      </c>
      <c r="F476" s="2">
        <v>29405</v>
      </c>
      <c r="G476" s="2">
        <v>30219</v>
      </c>
      <c r="H476" s="2">
        <v>26775</v>
      </c>
      <c r="I476" s="2">
        <v>13387.5</v>
      </c>
      <c r="J476" s="12">
        <v>0</v>
      </c>
    </row>
    <row r="477" spans="1:10" ht="15" customHeight="1" x14ac:dyDescent="0.25">
      <c r="A477" s="1" t="s">
        <v>122</v>
      </c>
      <c r="B477" s="1" t="s">
        <v>695</v>
      </c>
      <c r="C477" s="1" t="s">
        <v>211</v>
      </c>
      <c r="D477" s="2">
        <v>0</v>
      </c>
      <c r="E477" s="2">
        <v>500</v>
      </c>
      <c r="F477" s="2">
        <v>0</v>
      </c>
      <c r="G477" s="2">
        <v>450</v>
      </c>
      <c r="H477" s="2">
        <v>500</v>
      </c>
      <c r="I477" s="2">
        <v>500</v>
      </c>
      <c r="J477" s="12">
        <v>0</v>
      </c>
    </row>
    <row r="478" spans="1:10" ht="15" customHeight="1" x14ac:dyDescent="0.25">
      <c r="A478" s="1" t="s">
        <v>122</v>
      </c>
      <c r="B478" s="1" t="s">
        <v>696</v>
      </c>
      <c r="C478" s="1" t="s">
        <v>298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12">
        <v>0</v>
      </c>
    </row>
    <row r="479" spans="1:10" ht="15" customHeight="1" x14ac:dyDescent="0.25">
      <c r="A479" s="1" t="s">
        <v>122</v>
      </c>
      <c r="B479" s="1" t="s">
        <v>723</v>
      </c>
      <c r="C479" s="1" t="s">
        <v>124</v>
      </c>
      <c r="D479" s="2">
        <v>25324</v>
      </c>
      <c r="E479" s="2">
        <v>29695.55</v>
      </c>
      <c r="F479" s="2">
        <v>25550</v>
      </c>
      <c r="G479" s="2">
        <v>28028.33</v>
      </c>
      <c r="H479" s="2">
        <v>37700</v>
      </c>
      <c r="I479" s="2">
        <v>15711.69</v>
      </c>
      <c r="J479" s="12">
        <v>37360</v>
      </c>
    </row>
    <row r="480" spans="1:10" ht="15" customHeight="1" x14ac:dyDescent="0.25">
      <c r="A480" s="1" t="s">
        <v>122</v>
      </c>
      <c r="B480" s="1" t="s">
        <v>724</v>
      </c>
      <c r="C480" s="1" t="s">
        <v>127</v>
      </c>
      <c r="D480" s="2">
        <v>0</v>
      </c>
      <c r="E480" s="2">
        <v>1619.65</v>
      </c>
      <c r="F480" s="2">
        <v>0</v>
      </c>
      <c r="G480" s="2">
        <v>1461.8</v>
      </c>
      <c r="H480" s="2">
        <v>0</v>
      </c>
      <c r="I480" s="2">
        <v>1097.69</v>
      </c>
      <c r="J480" s="12">
        <v>0</v>
      </c>
    </row>
    <row r="481" spans="1:10" ht="15" customHeight="1" x14ac:dyDescent="0.25">
      <c r="A481" s="1" t="s">
        <v>122</v>
      </c>
      <c r="B481" s="1" t="s">
        <v>725</v>
      </c>
      <c r="C481" s="1" t="s">
        <v>129</v>
      </c>
      <c r="D481" s="2">
        <v>1899</v>
      </c>
      <c r="E481" s="2">
        <v>2399.23</v>
      </c>
      <c r="F481" s="2">
        <v>1920</v>
      </c>
      <c r="G481" s="2">
        <v>2202.71</v>
      </c>
      <c r="H481" s="2">
        <v>2830</v>
      </c>
      <c r="I481" s="2">
        <v>1297.3800000000001</v>
      </c>
      <c r="J481" s="12">
        <v>2800</v>
      </c>
    </row>
    <row r="482" spans="1:10" ht="15" customHeight="1" x14ac:dyDescent="0.25">
      <c r="A482" s="1" t="s">
        <v>122</v>
      </c>
      <c r="B482" s="1" t="s">
        <v>742</v>
      </c>
      <c r="C482" s="1" t="s">
        <v>131</v>
      </c>
      <c r="D482" s="2">
        <v>1937</v>
      </c>
      <c r="E482" s="2">
        <v>2988.89</v>
      </c>
      <c r="F482" s="2">
        <v>1950</v>
      </c>
      <c r="G482" s="2">
        <v>2761.94</v>
      </c>
      <c r="H482" s="2">
        <v>2880</v>
      </c>
      <c r="I482" s="2">
        <v>1499.02</v>
      </c>
      <c r="J482" s="12">
        <v>2860</v>
      </c>
    </row>
    <row r="483" spans="1:10" ht="15" customHeight="1" x14ac:dyDescent="0.25">
      <c r="A483" s="1" t="s">
        <v>122</v>
      </c>
      <c r="B483" s="1" t="s">
        <v>726</v>
      </c>
      <c r="C483" s="1" t="s">
        <v>133</v>
      </c>
      <c r="D483" s="2">
        <v>4116</v>
      </c>
      <c r="E483" s="2">
        <v>4781.7299999999996</v>
      </c>
      <c r="F483" s="2">
        <v>3070</v>
      </c>
      <c r="G483" s="2">
        <v>5579.27</v>
      </c>
      <c r="H483" s="2">
        <v>5450</v>
      </c>
      <c r="I483" s="2">
        <v>2253.42</v>
      </c>
      <c r="J483" s="12">
        <v>5040</v>
      </c>
    </row>
    <row r="484" spans="1:10" ht="15" customHeight="1" x14ac:dyDescent="0.25">
      <c r="A484" s="1" t="s">
        <v>122</v>
      </c>
      <c r="B484" s="1" t="s">
        <v>720</v>
      </c>
      <c r="C484" s="1" t="s">
        <v>135</v>
      </c>
      <c r="D484" s="2">
        <v>0</v>
      </c>
      <c r="E484" s="2">
        <v>57.6</v>
      </c>
      <c r="F484" s="2">
        <v>60</v>
      </c>
      <c r="G484" s="2">
        <v>48.82</v>
      </c>
      <c r="H484" s="2">
        <v>80</v>
      </c>
      <c r="I484" s="2">
        <v>38.950000000000003</v>
      </c>
      <c r="J484" s="12">
        <v>0</v>
      </c>
    </row>
    <row r="485" spans="1:10" ht="15" customHeight="1" x14ac:dyDescent="0.25">
      <c r="A485" s="1" t="s">
        <v>122</v>
      </c>
      <c r="B485" s="1" t="s">
        <v>727</v>
      </c>
      <c r="C485" s="1" t="s">
        <v>137</v>
      </c>
      <c r="D485" s="2">
        <v>0</v>
      </c>
      <c r="E485" s="2">
        <v>38.17</v>
      </c>
      <c r="F485" s="2">
        <v>40</v>
      </c>
      <c r="G485" s="2">
        <v>7.44</v>
      </c>
      <c r="H485" s="2">
        <v>10</v>
      </c>
      <c r="I485" s="2">
        <v>4.25</v>
      </c>
      <c r="J485" s="12">
        <v>0</v>
      </c>
    </row>
    <row r="486" spans="1:10" ht="15" customHeight="1" x14ac:dyDescent="0.25">
      <c r="A486" s="1" t="s">
        <v>122</v>
      </c>
      <c r="B486" s="1" t="s">
        <v>728</v>
      </c>
      <c r="C486" s="1" t="s">
        <v>143</v>
      </c>
      <c r="D486" s="2">
        <v>840</v>
      </c>
      <c r="E486" s="2">
        <v>287</v>
      </c>
      <c r="F486" s="2">
        <v>780</v>
      </c>
      <c r="G486" s="2">
        <v>793.94</v>
      </c>
      <c r="H486" s="2">
        <v>910</v>
      </c>
      <c r="I486" s="2">
        <v>2412.44</v>
      </c>
      <c r="J486" s="12">
        <v>0</v>
      </c>
    </row>
    <row r="487" spans="1:10" ht="15" customHeight="1" x14ac:dyDescent="0.25">
      <c r="A487" s="1" t="s">
        <v>122</v>
      </c>
      <c r="B487" s="1" t="s">
        <v>729</v>
      </c>
      <c r="C487" s="1" t="s">
        <v>145</v>
      </c>
      <c r="D487" s="2">
        <v>640</v>
      </c>
      <c r="E487" s="2">
        <v>695.82</v>
      </c>
      <c r="F487" s="2">
        <v>550</v>
      </c>
      <c r="G487" s="2">
        <v>153.16999999999999</v>
      </c>
      <c r="H487" s="2">
        <v>550</v>
      </c>
      <c r="I487" s="2">
        <v>295.39</v>
      </c>
      <c r="J487" s="12">
        <v>550</v>
      </c>
    </row>
    <row r="488" spans="1:10" ht="15" customHeight="1" x14ac:dyDescent="0.25">
      <c r="A488" s="1" t="s">
        <v>122</v>
      </c>
      <c r="B488" s="1" t="s">
        <v>730</v>
      </c>
      <c r="C488" s="1" t="s">
        <v>147</v>
      </c>
      <c r="D488" s="2">
        <v>567</v>
      </c>
      <c r="E488" s="2">
        <v>0</v>
      </c>
      <c r="F488" s="2">
        <v>0</v>
      </c>
      <c r="G488" s="2">
        <v>0</v>
      </c>
      <c r="H488" s="2">
        <v>0</v>
      </c>
      <c r="I488" s="2">
        <v>40</v>
      </c>
      <c r="J488" s="12">
        <v>0</v>
      </c>
    </row>
    <row r="489" spans="1:10" ht="15" customHeight="1" x14ac:dyDescent="0.25">
      <c r="A489" s="1" t="s">
        <v>122</v>
      </c>
      <c r="B489" s="1" t="s">
        <v>741</v>
      </c>
      <c r="C489" s="1" t="s">
        <v>344</v>
      </c>
      <c r="D489" s="2">
        <v>0</v>
      </c>
      <c r="E489" s="2">
        <v>0</v>
      </c>
      <c r="F489" s="2">
        <v>0</v>
      </c>
      <c r="G489" s="2">
        <v>247.71</v>
      </c>
      <c r="H489" s="2">
        <v>0</v>
      </c>
      <c r="I489" s="2">
        <v>190.86</v>
      </c>
      <c r="J489" s="12">
        <v>0</v>
      </c>
    </row>
    <row r="490" spans="1:10" ht="15" customHeight="1" x14ac:dyDescent="0.25">
      <c r="A490" s="1" t="s">
        <v>122</v>
      </c>
      <c r="B490" s="1" t="s">
        <v>732</v>
      </c>
      <c r="C490" s="1" t="s">
        <v>149</v>
      </c>
      <c r="D490" s="2">
        <v>450</v>
      </c>
      <c r="E490" s="2">
        <v>0</v>
      </c>
      <c r="F490" s="2">
        <v>400</v>
      </c>
      <c r="G490" s="2">
        <v>0</v>
      </c>
      <c r="H490" s="2">
        <v>400</v>
      </c>
      <c r="I490" s="2">
        <v>0</v>
      </c>
      <c r="J490" s="12">
        <v>400</v>
      </c>
    </row>
    <row r="491" spans="1:10" ht="15" customHeight="1" x14ac:dyDescent="0.25">
      <c r="A491" s="1" t="s">
        <v>122</v>
      </c>
      <c r="B491" s="1" t="s">
        <v>733</v>
      </c>
      <c r="C491" s="1" t="s">
        <v>153</v>
      </c>
      <c r="D491" s="2">
        <v>0</v>
      </c>
      <c r="E491" s="2">
        <v>8118.12</v>
      </c>
      <c r="F491" s="2">
        <v>10787.5</v>
      </c>
      <c r="G491" s="2">
        <v>13715</v>
      </c>
      <c r="H491" s="2">
        <v>11100</v>
      </c>
      <c r="I491" s="2">
        <v>4350</v>
      </c>
      <c r="J491" s="12">
        <v>0</v>
      </c>
    </row>
    <row r="492" spans="1:10" ht="15" customHeight="1" x14ac:dyDescent="0.25">
      <c r="A492" s="1" t="s">
        <v>122</v>
      </c>
      <c r="B492" s="1" t="s">
        <v>734</v>
      </c>
      <c r="C492" s="1" t="s">
        <v>155</v>
      </c>
      <c r="D492" s="2">
        <v>0</v>
      </c>
      <c r="E492" s="2">
        <v>562.5</v>
      </c>
      <c r="F492" s="2">
        <v>0</v>
      </c>
      <c r="G492" s="2">
        <v>26910.5</v>
      </c>
      <c r="H492" s="2">
        <v>0</v>
      </c>
      <c r="I492" s="2">
        <v>5602.25</v>
      </c>
      <c r="J492" s="12">
        <v>5000</v>
      </c>
    </row>
    <row r="493" spans="1:10" ht="15" customHeight="1" x14ac:dyDescent="0.25">
      <c r="A493" s="1" t="s">
        <v>122</v>
      </c>
      <c r="B493" s="1" t="s">
        <v>735</v>
      </c>
      <c r="C493" s="1" t="s">
        <v>157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12">
        <v>0</v>
      </c>
    </row>
    <row r="494" spans="1:10" ht="15" customHeight="1" x14ac:dyDescent="0.25">
      <c r="A494" s="1" t="s">
        <v>122</v>
      </c>
      <c r="B494" s="1" t="s">
        <v>737</v>
      </c>
      <c r="C494" s="1" t="s">
        <v>161</v>
      </c>
      <c r="D494" s="2">
        <v>845</v>
      </c>
      <c r="E494" s="2">
        <v>653.78</v>
      </c>
      <c r="F494" s="2">
        <v>200</v>
      </c>
      <c r="G494" s="2">
        <v>1554.3</v>
      </c>
      <c r="H494" s="2">
        <v>200</v>
      </c>
      <c r="I494" s="2">
        <v>128.4</v>
      </c>
      <c r="J494" s="12">
        <v>200</v>
      </c>
    </row>
    <row r="495" spans="1:10" ht="15" customHeight="1" x14ac:dyDescent="0.25">
      <c r="A495" s="1" t="s">
        <v>122</v>
      </c>
      <c r="B495" s="1" t="s">
        <v>738</v>
      </c>
      <c r="C495" s="1" t="s">
        <v>151</v>
      </c>
      <c r="D495" s="2">
        <v>7810</v>
      </c>
      <c r="E495" s="2">
        <v>2596.7199999999998</v>
      </c>
      <c r="F495" s="2">
        <v>2500</v>
      </c>
      <c r="G495" s="2">
        <v>2772.35</v>
      </c>
      <c r="H495" s="2">
        <v>4500</v>
      </c>
      <c r="I495" s="2">
        <v>960.1</v>
      </c>
      <c r="J495" s="12">
        <v>24500</v>
      </c>
    </row>
    <row r="496" spans="1:10" ht="15" customHeight="1" x14ac:dyDescent="0.25">
      <c r="A496" s="1" t="s">
        <v>122</v>
      </c>
      <c r="B496" s="1" t="s">
        <v>739</v>
      </c>
      <c r="C496" s="1" t="s">
        <v>166</v>
      </c>
      <c r="D496" s="2">
        <v>705</v>
      </c>
      <c r="E496" s="2">
        <v>0</v>
      </c>
      <c r="F496" s="2">
        <v>400</v>
      </c>
      <c r="G496" s="2">
        <v>79.63</v>
      </c>
      <c r="H496" s="2">
        <v>250</v>
      </c>
      <c r="I496" s="2">
        <v>67.239999999999995</v>
      </c>
      <c r="J496" s="12">
        <v>250</v>
      </c>
    </row>
    <row r="497" spans="1:10" ht="15" customHeight="1" x14ac:dyDescent="0.25">
      <c r="A497" s="1" t="s">
        <v>122</v>
      </c>
      <c r="B497" s="1" t="s">
        <v>740</v>
      </c>
      <c r="C497" s="1" t="s">
        <v>168</v>
      </c>
      <c r="D497" s="2">
        <v>994</v>
      </c>
      <c r="E497" s="2">
        <v>185.42</v>
      </c>
      <c r="F497" s="2">
        <v>1000</v>
      </c>
      <c r="G497" s="2">
        <v>16</v>
      </c>
      <c r="H497" s="2">
        <v>1000</v>
      </c>
      <c r="I497" s="2">
        <v>0</v>
      </c>
      <c r="J497" s="12">
        <v>500</v>
      </c>
    </row>
    <row r="498" spans="1:10" ht="15" customHeight="1" x14ac:dyDescent="0.25">
      <c r="A498" s="1" t="s">
        <v>122</v>
      </c>
      <c r="B498" s="1" t="s">
        <v>731</v>
      </c>
      <c r="C498" s="1" t="s">
        <v>170</v>
      </c>
      <c r="D498" s="2">
        <v>1000</v>
      </c>
      <c r="E498" s="2">
        <v>935.06</v>
      </c>
      <c r="F498" s="2">
        <v>1000</v>
      </c>
      <c r="G498" s="2">
        <v>791.23</v>
      </c>
      <c r="H498" s="2">
        <v>1000</v>
      </c>
      <c r="I498" s="2">
        <v>0</v>
      </c>
      <c r="J498" s="12">
        <v>0</v>
      </c>
    </row>
    <row r="499" spans="1:10" ht="15" customHeight="1" x14ac:dyDescent="0.25">
      <c r="A499" s="1" t="s">
        <v>122</v>
      </c>
      <c r="B499" s="1" t="s">
        <v>736</v>
      </c>
      <c r="C499" s="1" t="s">
        <v>661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12">
        <v>0</v>
      </c>
    </row>
    <row r="500" spans="1:10" ht="15" customHeight="1" x14ac:dyDescent="0.25">
      <c r="A500" s="1" t="s">
        <v>122</v>
      </c>
      <c r="B500" s="1" t="s">
        <v>721</v>
      </c>
      <c r="C500" s="1" t="s">
        <v>176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12">
        <v>0</v>
      </c>
    </row>
    <row r="501" spans="1:10" ht="15" customHeight="1" x14ac:dyDescent="0.25">
      <c r="A501" s="1" t="s">
        <v>122</v>
      </c>
      <c r="B501" s="1" t="s">
        <v>717</v>
      </c>
      <c r="C501" s="1" t="s">
        <v>180</v>
      </c>
      <c r="D501" s="2">
        <v>3465</v>
      </c>
      <c r="E501" s="2">
        <v>3559.89</v>
      </c>
      <c r="F501" s="2">
        <v>0</v>
      </c>
      <c r="G501" s="2">
        <v>1338</v>
      </c>
      <c r="H501" s="2">
        <v>0</v>
      </c>
      <c r="I501" s="2">
        <v>0</v>
      </c>
      <c r="J501" s="12">
        <v>0</v>
      </c>
    </row>
    <row r="502" spans="1:10" ht="15" customHeight="1" x14ac:dyDescent="0.25">
      <c r="A502" s="1" t="s">
        <v>122</v>
      </c>
      <c r="B502" s="1" t="s">
        <v>705</v>
      </c>
      <c r="C502" s="1" t="s">
        <v>182</v>
      </c>
      <c r="D502" s="2">
        <v>1338</v>
      </c>
      <c r="E502" s="2">
        <v>1508.57</v>
      </c>
      <c r="F502" s="2">
        <v>6140</v>
      </c>
      <c r="G502" s="2">
        <v>4462.3900000000003</v>
      </c>
      <c r="H502" s="2">
        <v>6780</v>
      </c>
      <c r="I502" s="2">
        <v>8095.59</v>
      </c>
      <c r="J502" s="12">
        <v>9510</v>
      </c>
    </row>
    <row r="503" spans="1:10" ht="15" customHeight="1" x14ac:dyDescent="0.25">
      <c r="A503" s="1" t="s">
        <v>122</v>
      </c>
      <c r="B503" s="1" t="s">
        <v>704</v>
      </c>
      <c r="C503" s="1" t="s">
        <v>184</v>
      </c>
      <c r="D503" s="2">
        <v>7787</v>
      </c>
      <c r="E503" s="2">
        <v>7351.29</v>
      </c>
      <c r="F503" s="2">
        <v>7000</v>
      </c>
      <c r="G503" s="2">
        <v>5837.23</v>
      </c>
      <c r="H503" s="2">
        <v>6500</v>
      </c>
      <c r="I503" s="2">
        <v>4585.97</v>
      </c>
      <c r="J503" s="12">
        <v>8000</v>
      </c>
    </row>
    <row r="504" spans="1:10" ht="15" customHeight="1" x14ac:dyDescent="0.25">
      <c r="A504" s="1" t="s">
        <v>122</v>
      </c>
      <c r="B504" s="1" t="s">
        <v>702</v>
      </c>
      <c r="C504" s="1" t="s">
        <v>412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12">
        <v>0</v>
      </c>
    </row>
    <row r="505" spans="1:10" ht="15" customHeight="1" x14ac:dyDescent="0.25">
      <c r="A505" s="1" t="s">
        <v>122</v>
      </c>
      <c r="B505" s="1" t="s">
        <v>706</v>
      </c>
      <c r="C505" s="1" t="s">
        <v>274</v>
      </c>
      <c r="D505" s="2">
        <v>180304</v>
      </c>
      <c r="E505" s="2">
        <v>185512.81</v>
      </c>
      <c r="F505" s="2">
        <v>184170</v>
      </c>
      <c r="G505" s="2">
        <v>273786.57</v>
      </c>
      <c r="H505" s="2">
        <v>225650</v>
      </c>
      <c r="I505" s="2">
        <v>98948.09</v>
      </c>
      <c r="J505" s="12">
        <v>259497.5</v>
      </c>
    </row>
    <row r="506" spans="1:10" ht="15" customHeight="1" x14ac:dyDescent="0.25">
      <c r="A506" s="1" t="s">
        <v>122</v>
      </c>
      <c r="B506" s="1" t="s">
        <v>701</v>
      </c>
      <c r="C506" s="1" t="s">
        <v>186</v>
      </c>
      <c r="D506" s="2">
        <v>20453</v>
      </c>
      <c r="E506" s="2">
        <v>27525.99</v>
      </c>
      <c r="F506" s="2">
        <v>20000</v>
      </c>
      <c r="G506" s="2">
        <v>35251.269999999997</v>
      </c>
      <c r="H506" s="2">
        <v>20000</v>
      </c>
      <c r="I506" s="2">
        <v>6300.28</v>
      </c>
      <c r="J506" s="12">
        <v>25000</v>
      </c>
    </row>
    <row r="507" spans="1:10" ht="15" customHeight="1" x14ac:dyDescent="0.25">
      <c r="A507" s="1" t="s">
        <v>122</v>
      </c>
      <c r="B507" s="1" t="s">
        <v>700</v>
      </c>
      <c r="C507" s="1" t="s">
        <v>190</v>
      </c>
      <c r="D507" s="2">
        <v>1093</v>
      </c>
      <c r="E507" s="2">
        <v>885</v>
      </c>
      <c r="F507" s="2">
        <v>1000</v>
      </c>
      <c r="G507" s="2">
        <v>747.5</v>
      </c>
      <c r="H507" s="2">
        <v>1100</v>
      </c>
      <c r="I507" s="2">
        <v>137.5</v>
      </c>
      <c r="J507" s="12">
        <v>1100</v>
      </c>
    </row>
    <row r="508" spans="1:10" ht="15" customHeight="1" x14ac:dyDescent="0.25">
      <c r="A508" s="1" t="s">
        <v>122</v>
      </c>
      <c r="B508" s="1" t="s">
        <v>699</v>
      </c>
      <c r="C508" s="1" t="s">
        <v>367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12">
        <v>0</v>
      </c>
    </row>
    <row r="509" spans="1:10" ht="15" customHeight="1" x14ac:dyDescent="0.25">
      <c r="A509" s="1" t="s">
        <v>122</v>
      </c>
      <c r="B509" s="1" t="s">
        <v>718</v>
      </c>
      <c r="C509" s="1" t="s">
        <v>194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12">
        <v>0</v>
      </c>
    </row>
    <row r="510" spans="1:10" ht="15" customHeight="1" x14ac:dyDescent="0.25">
      <c r="A510" s="1" t="s">
        <v>122</v>
      </c>
      <c r="B510" s="1" t="s">
        <v>697</v>
      </c>
      <c r="C510" s="1" t="s">
        <v>281</v>
      </c>
      <c r="D510" s="2">
        <v>640</v>
      </c>
      <c r="E510" s="2">
        <v>439.77</v>
      </c>
      <c r="F510" s="2">
        <v>650</v>
      </c>
      <c r="G510" s="2">
        <v>-81.3</v>
      </c>
      <c r="H510" s="2">
        <v>750</v>
      </c>
      <c r="I510" s="2">
        <v>0</v>
      </c>
      <c r="J510" s="12">
        <v>1125</v>
      </c>
    </row>
    <row r="511" spans="1:10" ht="15" customHeight="1" x14ac:dyDescent="0.25">
      <c r="A511" s="1" t="s">
        <v>122</v>
      </c>
      <c r="B511" s="1" t="s">
        <v>722</v>
      </c>
      <c r="C511" s="1" t="s">
        <v>283</v>
      </c>
      <c r="D511" s="2">
        <v>532</v>
      </c>
      <c r="E511" s="2">
        <v>26.59</v>
      </c>
      <c r="F511" s="2">
        <v>350</v>
      </c>
      <c r="G511" s="2">
        <v>0</v>
      </c>
      <c r="H511" s="2">
        <v>100</v>
      </c>
      <c r="I511" s="2">
        <v>0</v>
      </c>
      <c r="J511" s="12">
        <v>0</v>
      </c>
    </row>
    <row r="512" spans="1:10" ht="15" customHeight="1" x14ac:dyDescent="0.25">
      <c r="A512" s="1" t="s">
        <v>122</v>
      </c>
      <c r="B512" s="1" t="s">
        <v>707</v>
      </c>
      <c r="C512" s="1" t="s">
        <v>482</v>
      </c>
      <c r="D512" s="2">
        <v>0</v>
      </c>
      <c r="E512" s="2">
        <v>250693.63</v>
      </c>
      <c r="F512" s="2">
        <v>250700</v>
      </c>
      <c r="G512" s="2">
        <v>251177.07</v>
      </c>
      <c r="H512" s="2">
        <v>250071</v>
      </c>
      <c r="I512" s="2">
        <v>104196.25</v>
      </c>
      <c r="J512" s="12">
        <v>0</v>
      </c>
    </row>
    <row r="513" spans="1:11" ht="15" customHeight="1" x14ac:dyDescent="0.25">
      <c r="A513" s="1" t="s">
        <v>122</v>
      </c>
      <c r="B513" s="1" t="s">
        <v>708</v>
      </c>
      <c r="C513" s="1" t="s">
        <v>2</v>
      </c>
      <c r="D513" s="2">
        <v>0</v>
      </c>
      <c r="E513" s="2">
        <v>-46</v>
      </c>
      <c r="F513" s="2">
        <v>0</v>
      </c>
      <c r="G513" s="2">
        <v>0</v>
      </c>
      <c r="H513" s="2">
        <v>0</v>
      </c>
      <c r="I513" s="2">
        <v>0</v>
      </c>
      <c r="J513" s="12">
        <v>0</v>
      </c>
    </row>
    <row r="514" spans="1:11" ht="15" customHeight="1" x14ac:dyDescent="0.25">
      <c r="A514" s="1" t="s">
        <v>122</v>
      </c>
      <c r="B514" s="1" t="s">
        <v>709</v>
      </c>
      <c r="C514" s="1" t="s">
        <v>201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12">
        <v>0</v>
      </c>
    </row>
    <row r="515" spans="1:11" ht="15" customHeight="1" x14ac:dyDescent="0.25">
      <c r="A515" s="1" t="s">
        <v>122</v>
      </c>
      <c r="B515" s="1" t="s">
        <v>719</v>
      </c>
      <c r="C515" s="1" t="s">
        <v>205</v>
      </c>
      <c r="D515" s="2">
        <v>0</v>
      </c>
      <c r="E515" s="2">
        <v>0</v>
      </c>
      <c r="F515" s="2">
        <v>0</v>
      </c>
      <c r="G515" s="2">
        <v>0</v>
      </c>
      <c r="H515" s="2">
        <v>500000</v>
      </c>
      <c r="I515" s="2">
        <v>0</v>
      </c>
      <c r="J515" s="12">
        <v>0</v>
      </c>
    </row>
    <row r="516" spans="1:11" ht="15" customHeight="1" x14ac:dyDescent="0.25">
      <c r="A516" s="1" t="s">
        <v>122</v>
      </c>
      <c r="B516" s="1" t="s">
        <v>710</v>
      </c>
      <c r="C516" s="1" t="s">
        <v>209</v>
      </c>
      <c r="D516" s="2">
        <v>4647</v>
      </c>
      <c r="E516" s="2">
        <v>0</v>
      </c>
      <c r="F516" s="2">
        <v>0</v>
      </c>
      <c r="G516" s="2">
        <v>4061</v>
      </c>
      <c r="H516" s="2">
        <v>0</v>
      </c>
      <c r="I516" s="2">
        <v>0</v>
      </c>
      <c r="J516" s="12">
        <v>0</v>
      </c>
    </row>
    <row r="517" spans="1:11" ht="15" customHeight="1" x14ac:dyDescent="0.25">
      <c r="A517" s="1" t="s">
        <v>122</v>
      </c>
      <c r="B517" s="1" t="s">
        <v>703</v>
      </c>
      <c r="C517" s="1" t="s">
        <v>649</v>
      </c>
      <c r="D517" s="2">
        <v>0</v>
      </c>
      <c r="E517" s="2">
        <v>1092.48</v>
      </c>
      <c r="F517" s="2">
        <v>0</v>
      </c>
      <c r="G517" s="2">
        <v>6250.98</v>
      </c>
      <c r="H517" s="2">
        <v>0</v>
      </c>
      <c r="I517" s="2">
        <v>0</v>
      </c>
      <c r="J517" s="12">
        <v>0</v>
      </c>
    </row>
    <row r="518" spans="1:11" ht="15" customHeight="1" x14ac:dyDescent="0.25">
      <c r="A518" s="1" t="s">
        <v>122</v>
      </c>
      <c r="B518" s="1" t="s">
        <v>711</v>
      </c>
      <c r="C518" s="1" t="s">
        <v>712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12">
        <v>0</v>
      </c>
    </row>
    <row r="519" spans="1:11" ht="15" customHeight="1" x14ac:dyDescent="0.25">
      <c r="A519" s="1" t="s">
        <v>122</v>
      </c>
      <c r="B519" s="1" t="s">
        <v>713</v>
      </c>
      <c r="C519" s="1" t="s">
        <v>211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12">
        <v>0</v>
      </c>
    </row>
    <row r="520" spans="1:11" ht="15" customHeight="1" x14ac:dyDescent="0.25">
      <c r="A520" s="1" t="s">
        <v>122</v>
      </c>
      <c r="B520" s="1" t="s">
        <v>714</v>
      </c>
      <c r="C520" s="1" t="s">
        <v>651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12">
        <v>0</v>
      </c>
    </row>
    <row r="521" spans="1:11" ht="15" customHeight="1" x14ac:dyDescent="0.25">
      <c r="A521" s="1" t="s">
        <v>122</v>
      </c>
      <c r="B521" s="1" t="s">
        <v>715</v>
      </c>
      <c r="C521" s="1" t="s">
        <v>653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12">
        <v>0</v>
      </c>
    </row>
    <row r="522" spans="1:11" ht="15" customHeight="1" x14ac:dyDescent="0.25">
      <c r="A522" s="1" t="s">
        <v>122</v>
      </c>
      <c r="B522" s="1" t="s">
        <v>716</v>
      </c>
      <c r="C522" s="1" t="s">
        <v>298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12">
        <v>0</v>
      </c>
    </row>
    <row r="523" spans="1:11" ht="15" customHeight="1" x14ac:dyDescent="0.25">
      <c r="A523" s="1" t="s">
        <v>122</v>
      </c>
      <c r="B523" s="1" t="s">
        <v>698</v>
      </c>
      <c r="C523" s="1" t="s">
        <v>213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12">
        <v>0</v>
      </c>
      <c r="K523" s="11" t="s">
        <v>460</v>
      </c>
    </row>
    <row r="524" spans="1:11" ht="15" customHeight="1" x14ac:dyDescent="0.25">
      <c r="A524" s="1" t="s">
        <v>122</v>
      </c>
      <c r="B524" s="1" t="s">
        <v>748</v>
      </c>
      <c r="C524" s="1" t="s">
        <v>124</v>
      </c>
      <c r="D524" s="2">
        <v>2880</v>
      </c>
      <c r="E524" s="2">
        <v>-195.43</v>
      </c>
      <c r="F524" s="2">
        <v>0</v>
      </c>
      <c r="G524" s="2">
        <v>0</v>
      </c>
      <c r="H524" s="2">
        <v>0</v>
      </c>
      <c r="I524" s="2">
        <v>0</v>
      </c>
      <c r="J524" s="12">
        <v>0</v>
      </c>
    </row>
    <row r="525" spans="1:11" ht="15" customHeight="1" x14ac:dyDescent="0.25">
      <c r="A525" s="1" t="s">
        <v>122</v>
      </c>
      <c r="B525" s="1" t="s">
        <v>749</v>
      </c>
      <c r="C525" s="1" t="s">
        <v>127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12">
        <v>0</v>
      </c>
    </row>
    <row r="526" spans="1:11" ht="15" customHeight="1" x14ac:dyDescent="0.25">
      <c r="A526" s="1" t="s">
        <v>122</v>
      </c>
      <c r="B526" s="1" t="s">
        <v>747</v>
      </c>
      <c r="C526" s="1" t="s">
        <v>129</v>
      </c>
      <c r="D526" s="2">
        <v>209</v>
      </c>
      <c r="E526" s="2">
        <v>-1951</v>
      </c>
      <c r="F526" s="2">
        <v>0</v>
      </c>
      <c r="G526" s="2">
        <v>0</v>
      </c>
      <c r="H526" s="2">
        <v>0</v>
      </c>
      <c r="I526" s="2">
        <v>0</v>
      </c>
      <c r="J526" s="12">
        <v>0</v>
      </c>
    </row>
    <row r="527" spans="1:11" ht="15" customHeight="1" x14ac:dyDescent="0.25">
      <c r="A527" s="1" t="s">
        <v>122</v>
      </c>
      <c r="B527" s="1" t="s">
        <v>746</v>
      </c>
      <c r="C527" s="1" t="s">
        <v>131</v>
      </c>
      <c r="D527" s="2">
        <v>221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12">
        <v>0</v>
      </c>
    </row>
    <row r="528" spans="1:11" ht="15" customHeight="1" x14ac:dyDescent="0.25">
      <c r="A528" s="1" t="s">
        <v>122</v>
      </c>
      <c r="B528" s="1" t="s">
        <v>745</v>
      </c>
      <c r="C528" s="1" t="s">
        <v>133</v>
      </c>
      <c r="D528" s="2">
        <v>726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12">
        <v>0</v>
      </c>
    </row>
    <row r="529" spans="1:10" ht="15" customHeight="1" x14ac:dyDescent="0.25">
      <c r="A529" s="1" t="s">
        <v>122</v>
      </c>
      <c r="B529" s="1" t="s">
        <v>744</v>
      </c>
      <c r="C529" s="1" t="s">
        <v>135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12">
        <v>90</v>
      </c>
    </row>
    <row r="530" spans="1:10" ht="15" customHeight="1" x14ac:dyDescent="0.25">
      <c r="A530" s="1" t="s">
        <v>122</v>
      </c>
      <c r="B530" s="1" t="s">
        <v>743</v>
      </c>
      <c r="C530" s="1" t="s">
        <v>137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12">
        <v>10</v>
      </c>
    </row>
    <row r="531" spans="1:10" ht="15" customHeight="1" x14ac:dyDescent="0.25">
      <c r="A531" s="1" t="s">
        <v>122</v>
      </c>
      <c r="B531" s="1" t="s">
        <v>750</v>
      </c>
      <c r="C531" s="1" t="s">
        <v>298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12">
        <v>0</v>
      </c>
    </row>
    <row r="532" spans="1:10" ht="15" customHeight="1" x14ac:dyDescent="0.25">
      <c r="A532" s="1" t="s">
        <v>122</v>
      </c>
      <c r="B532" s="1" t="s">
        <v>757</v>
      </c>
      <c r="C532" s="1" t="s">
        <v>141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12">
        <v>0</v>
      </c>
    </row>
    <row r="533" spans="1:10" ht="15" customHeight="1" x14ac:dyDescent="0.25">
      <c r="A533" s="1" t="s">
        <v>122</v>
      </c>
      <c r="B533" s="1" t="s">
        <v>756</v>
      </c>
      <c r="C533" s="1" t="s">
        <v>145</v>
      </c>
      <c r="D533" s="2">
        <v>300</v>
      </c>
      <c r="E533" s="2">
        <v>1073.7</v>
      </c>
      <c r="F533" s="2">
        <v>200</v>
      </c>
      <c r="G533" s="2">
        <v>0</v>
      </c>
      <c r="H533" s="2">
        <v>200</v>
      </c>
      <c r="I533" s="2">
        <v>152.16</v>
      </c>
      <c r="J533" s="12">
        <v>200</v>
      </c>
    </row>
    <row r="534" spans="1:10" ht="15" customHeight="1" x14ac:dyDescent="0.25">
      <c r="A534" s="1" t="s">
        <v>122</v>
      </c>
      <c r="B534" s="1" t="s">
        <v>755</v>
      </c>
      <c r="C534" s="1" t="s">
        <v>153</v>
      </c>
      <c r="D534" s="2">
        <v>0</v>
      </c>
      <c r="E534" s="2">
        <v>3247.24</v>
      </c>
      <c r="F534" s="2">
        <v>4315</v>
      </c>
      <c r="G534" s="2">
        <v>4486</v>
      </c>
      <c r="H534" s="2">
        <v>4500</v>
      </c>
      <c r="I534" s="2">
        <v>1740</v>
      </c>
      <c r="J534" s="12">
        <v>0</v>
      </c>
    </row>
    <row r="535" spans="1:10" ht="15" customHeight="1" x14ac:dyDescent="0.25">
      <c r="A535" s="1" t="s">
        <v>122</v>
      </c>
      <c r="B535" s="1" t="s">
        <v>759</v>
      </c>
      <c r="C535" s="1" t="s">
        <v>161</v>
      </c>
      <c r="D535" s="2">
        <v>500</v>
      </c>
      <c r="E535" s="2">
        <v>265</v>
      </c>
      <c r="F535" s="2">
        <v>0</v>
      </c>
      <c r="G535" s="2">
        <v>330</v>
      </c>
      <c r="H535" s="2">
        <v>0</v>
      </c>
      <c r="I535" s="2">
        <v>0</v>
      </c>
      <c r="J535" s="12">
        <v>250</v>
      </c>
    </row>
    <row r="536" spans="1:10" ht="15" customHeight="1" x14ac:dyDescent="0.25">
      <c r="A536" s="1" t="s">
        <v>122</v>
      </c>
      <c r="B536" s="1" t="s">
        <v>751</v>
      </c>
      <c r="C536" s="1" t="s">
        <v>151</v>
      </c>
      <c r="D536" s="2">
        <v>1232</v>
      </c>
      <c r="E536" s="2">
        <v>87.45</v>
      </c>
      <c r="F536" s="2">
        <v>0</v>
      </c>
      <c r="G536" s="2">
        <v>0</v>
      </c>
      <c r="H536" s="2">
        <v>0</v>
      </c>
      <c r="I536" s="2">
        <v>0</v>
      </c>
      <c r="J536" s="12">
        <v>0</v>
      </c>
    </row>
    <row r="537" spans="1:10" ht="15" customHeight="1" x14ac:dyDescent="0.25">
      <c r="A537" s="1" t="s">
        <v>122</v>
      </c>
      <c r="B537" s="1" t="s">
        <v>754</v>
      </c>
      <c r="C537" s="1" t="s">
        <v>168</v>
      </c>
      <c r="D537" s="2">
        <v>963</v>
      </c>
      <c r="E537" s="2">
        <v>185.42</v>
      </c>
      <c r="F537" s="2">
        <v>1100</v>
      </c>
      <c r="G537" s="2">
        <v>0</v>
      </c>
      <c r="H537" s="2">
        <v>450</v>
      </c>
      <c r="I537" s="2">
        <v>0</v>
      </c>
      <c r="J537" s="12">
        <v>450</v>
      </c>
    </row>
    <row r="538" spans="1:10" ht="15" customHeight="1" x14ac:dyDescent="0.25">
      <c r="A538" s="1" t="s">
        <v>122</v>
      </c>
      <c r="B538" s="1" t="s">
        <v>753</v>
      </c>
      <c r="C538" s="1" t="s">
        <v>412</v>
      </c>
      <c r="D538" s="2">
        <v>78394</v>
      </c>
      <c r="E538" s="2">
        <v>80001.66</v>
      </c>
      <c r="F538" s="2">
        <v>80000</v>
      </c>
      <c r="G538" s="2">
        <v>89406.48</v>
      </c>
      <c r="H538" s="2">
        <v>87180</v>
      </c>
      <c r="I538" s="2">
        <v>39172.370000000003</v>
      </c>
      <c r="J538" s="12">
        <v>0</v>
      </c>
    </row>
    <row r="539" spans="1:10" ht="15" customHeight="1" x14ac:dyDescent="0.25">
      <c r="A539" s="1" t="s">
        <v>122</v>
      </c>
      <c r="B539" s="1" t="s">
        <v>752</v>
      </c>
      <c r="C539" s="1" t="s">
        <v>298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12">
        <v>0</v>
      </c>
    </row>
    <row r="540" spans="1:10" ht="15" customHeight="1" x14ac:dyDescent="0.25">
      <c r="A540" s="1" t="s">
        <v>122</v>
      </c>
      <c r="B540" s="1" t="s">
        <v>758</v>
      </c>
      <c r="C540" s="1" t="s">
        <v>213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12">
        <v>0</v>
      </c>
    </row>
    <row r="541" spans="1:10" ht="15" customHeight="1" x14ac:dyDescent="0.25">
      <c r="A541" s="1" t="s">
        <v>122</v>
      </c>
      <c r="B541" s="1" t="s">
        <v>781</v>
      </c>
      <c r="C541" s="1" t="s">
        <v>124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12">
        <v>0</v>
      </c>
    </row>
    <row r="542" spans="1:10" ht="15" customHeight="1" x14ac:dyDescent="0.25">
      <c r="A542" s="1" t="s">
        <v>122</v>
      </c>
      <c r="B542" s="1" t="s">
        <v>779</v>
      </c>
      <c r="C542" s="1" t="s">
        <v>780</v>
      </c>
      <c r="D542" s="2">
        <v>0</v>
      </c>
      <c r="E542" s="2">
        <v>2524.25</v>
      </c>
      <c r="F542" s="2">
        <v>0</v>
      </c>
      <c r="G542" s="2">
        <v>0</v>
      </c>
      <c r="H542" s="2">
        <v>0</v>
      </c>
      <c r="I542" s="2">
        <v>0</v>
      </c>
      <c r="J542" s="12">
        <v>0</v>
      </c>
    </row>
    <row r="543" spans="1:10" ht="15" customHeight="1" x14ac:dyDescent="0.25">
      <c r="A543" s="1" t="s">
        <v>122</v>
      </c>
      <c r="B543" s="1" t="s">
        <v>778</v>
      </c>
      <c r="C543" s="1" t="s">
        <v>131</v>
      </c>
      <c r="D543" s="2">
        <v>0</v>
      </c>
      <c r="E543" s="2">
        <v>196.46</v>
      </c>
      <c r="F543" s="2">
        <v>0</v>
      </c>
      <c r="G543" s="2">
        <v>0</v>
      </c>
      <c r="H543" s="2">
        <v>0</v>
      </c>
      <c r="I543" s="2">
        <v>0</v>
      </c>
      <c r="J543" s="12">
        <v>0</v>
      </c>
    </row>
    <row r="544" spans="1:10" ht="15" customHeight="1" x14ac:dyDescent="0.25">
      <c r="A544" s="1" t="s">
        <v>122</v>
      </c>
      <c r="B544" s="1" t="s">
        <v>777</v>
      </c>
      <c r="C544" s="1" t="s">
        <v>393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12">
        <v>0</v>
      </c>
    </row>
    <row r="545" spans="1:10" ht="15" customHeight="1" x14ac:dyDescent="0.25">
      <c r="A545" s="1" t="s">
        <v>122</v>
      </c>
      <c r="B545" s="1" t="s">
        <v>775</v>
      </c>
      <c r="C545" s="1" t="s">
        <v>776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12">
        <v>0</v>
      </c>
    </row>
    <row r="546" spans="1:10" ht="15" customHeight="1" x14ac:dyDescent="0.25">
      <c r="A546" s="1" t="s">
        <v>122</v>
      </c>
      <c r="B546" s="1" t="s">
        <v>773</v>
      </c>
      <c r="C546" s="1" t="s">
        <v>774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12">
        <v>0</v>
      </c>
    </row>
    <row r="547" spans="1:10" ht="15" customHeight="1" x14ac:dyDescent="0.25">
      <c r="A547" s="1" t="s">
        <v>122</v>
      </c>
      <c r="B547" s="1" t="s">
        <v>772</v>
      </c>
      <c r="C547" s="1" t="s">
        <v>155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12">
        <v>0</v>
      </c>
    </row>
    <row r="548" spans="1:10" ht="15" customHeight="1" x14ac:dyDescent="0.25">
      <c r="A548" s="1" t="s">
        <v>122</v>
      </c>
      <c r="B548" s="1" t="s">
        <v>771</v>
      </c>
      <c r="C548" s="1" t="s">
        <v>166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12">
        <v>0</v>
      </c>
    </row>
    <row r="549" spans="1:10" ht="15" customHeight="1" x14ac:dyDescent="0.25">
      <c r="A549" s="1" t="s">
        <v>122</v>
      </c>
      <c r="B549" s="1" t="s">
        <v>770</v>
      </c>
      <c r="C549" s="1" t="s">
        <v>182</v>
      </c>
      <c r="D549" s="2">
        <v>0</v>
      </c>
      <c r="E549" s="2">
        <v>558</v>
      </c>
      <c r="F549" s="2">
        <v>0</v>
      </c>
      <c r="G549" s="2">
        <v>0</v>
      </c>
      <c r="H549" s="2">
        <v>0</v>
      </c>
      <c r="I549" s="2">
        <v>0</v>
      </c>
      <c r="J549" s="12">
        <v>0</v>
      </c>
    </row>
    <row r="550" spans="1:10" ht="15" customHeight="1" x14ac:dyDescent="0.25">
      <c r="A550" s="1" t="s">
        <v>122</v>
      </c>
      <c r="B550" s="1" t="s">
        <v>783</v>
      </c>
      <c r="C550" s="1" t="s">
        <v>184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12">
        <v>0</v>
      </c>
    </row>
    <row r="551" spans="1:10" ht="15" customHeight="1" x14ac:dyDescent="0.25">
      <c r="A551" s="1" t="s">
        <v>122</v>
      </c>
      <c r="B551" s="1" t="s">
        <v>769</v>
      </c>
      <c r="C551" s="1" t="s">
        <v>186</v>
      </c>
      <c r="D551" s="2">
        <v>0</v>
      </c>
      <c r="E551" s="2">
        <v>28918.15</v>
      </c>
      <c r="F551" s="2">
        <v>0</v>
      </c>
      <c r="G551" s="2">
        <v>40371.64</v>
      </c>
      <c r="H551" s="2">
        <v>0</v>
      </c>
      <c r="I551" s="2">
        <v>0</v>
      </c>
      <c r="J551" s="12">
        <v>0</v>
      </c>
    </row>
    <row r="552" spans="1:10" ht="15" customHeight="1" x14ac:dyDescent="0.25">
      <c r="A552" s="1" t="s">
        <v>122</v>
      </c>
      <c r="B552" s="1" t="s">
        <v>768</v>
      </c>
      <c r="C552" s="1" t="s">
        <v>190</v>
      </c>
      <c r="D552" s="2">
        <v>0</v>
      </c>
      <c r="E552" s="2">
        <v>1365</v>
      </c>
      <c r="F552" s="2">
        <v>0</v>
      </c>
      <c r="G552" s="2">
        <v>5576.29</v>
      </c>
      <c r="H552" s="2">
        <v>0</v>
      </c>
      <c r="I552" s="2">
        <v>5318.6</v>
      </c>
      <c r="J552" s="12">
        <v>0</v>
      </c>
    </row>
    <row r="553" spans="1:10" ht="15" customHeight="1" x14ac:dyDescent="0.25">
      <c r="A553" s="1" t="s">
        <v>122</v>
      </c>
      <c r="B553" s="1" t="s">
        <v>767</v>
      </c>
      <c r="C553" s="1" t="s">
        <v>192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12">
        <v>0</v>
      </c>
    </row>
    <row r="554" spans="1:10" ht="15" customHeight="1" x14ac:dyDescent="0.25">
      <c r="A554" s="1" t="s">
        <v>122</v>
      </c>
      <c r="B554" s="1" t="s">
        <v>766</v>
      </c>
      <c r="C554" s="1" t="s">
        <v>2</v>
      </c>
      <c r="D554" s="2">
        <v>0</v>
      </c>
      <c r="E554" s="2">
        <v>758</v>
      </c>
      <c r="F554" s="2">
        <v>0</v>
      </c>
      <c r="G554" s="2">
        <v>9823</v>
      </c>
      <c r="H554" s="2">
        <v>0</v>
      </c>
      <c r="I554" s="2">
        <v>0</v>
      </c>
      <c r="J554" s="12">
        <v>0</v>
      </c>
    </row>
    <row r="555" spans="1:10" ht="15" customHeight="1" x14ac:dyDescent="0.25">
      <c r="A555" s="1" t="s">
        <v>122</v>
      </c>
      <c r="B555" s="1" t="s">
        <v>760</v>
      </c>
      <c r="C555" s="1" t="s">
        <v>509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12">
        <v>0</v>
      </c>
    </row>
    <row r="556" spans="1:10" ht="15" customHeight="1" x14ac:dyDescent="0.25">
      <c r="A556" s="1" t="s">
        <v>122</v>
      </c>
      <c r="B556" s="1" t="s">
        <v>765</v>
      </c>
      <c r="C556" s="1" t="s">
        <v>606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12">
        <v>0</v>
      </c>
    </row>
    <row r="557" spans="1:10" ht="15" customHeight="1" x14ac:dyDescent="0.25">
      <c r="A557" s="1" t="s">
        <v>122</v>
      </c>
      <c r="B557" s="1" t="s">
        <v>782</v>
      </c>
      <c r="C557" s="1" t="s">
        <v>209</v>
      </c>
      <c r="D557" s="2">
        <v>0</v>
      </c>
      <c r="E557" s="2">
        <v>2953.03</v>
      </c>
      <c r="F557" s="2">
        <v>0</v>
      </c>
      <c r="G557" s="2">
        <v>0</v>
      </c>
      <c r="H557" s="2">
        <v>0</v>
      </c>
      <c r="I557" s="2">
        <v>0</v>
      </c>
      <c r="J557" s="12">
        <v>0</v>
      </c>
    </row>
    <row r="558" spans="1:10" ht="15" customHeight="1" x14ac:dyDescent="0.25">
      <c r="A558" s="1" t="s">
        <v>122</v>
      </c>
      <c r="B558" s="1" t="s">
        <v>763</v>
      </c>
      <c r="C558" s="1" t="s">
        <v>764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12">
        <v>0</v>
      </c>
    </row>
    <row r="559" spans="1:10" ht="15" customHeight="1" x14ac:dyDescent="0.25">
      <c r="A559" s="1" t="s">
        <v>122</v>
      </c>
      <c r="B559" s="1" t="s">
        <v>762</v>
      </c>
      <c r="C559" s="1" t="s">
        <v>577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12">
        <v>0</v>
      </c>
    </row>
    <row r="560" spans="1:10" ht="15" customHeight="1" x14ac:dyDescent="0.25">
      <c r="A560" s="1" t="s">
        <v>122</v>
      </c>
      <c r="B560" s="1" t="s">
        <v>761</v>
      </c>
      <c r="C560" s="1" t="s">
        <v>298</v>
      </c>
      <c r="D560" s="2">
        <v>0</v>
      </c>
      <c r="E560" s="2">
        <v>0</v>
      </c>
      <c r="F560" s="2">
        <v>0</v>
      </c>
      <c r="G560" s="2">
        <v>0.2</v>
      </c>
      <c r="H560" s="2">
        <v>0</v>
      </c>
      <c r="I560" s="2">
        <v>0</v>
      </c>
      <c r="J560" s="12">
        <v>0</v>
      </c>
    </row>
    <row r="561" spans="1:10" ht="15" customHeight="1" x14ac:dyDescent="0.25">
      <c r="A561" s="1" t="s">
        <v>122</v>
      </c>
      <c r="B561" s="1" t="s">
        <v>787</v>
      </c>
      <c r="C561" s="1" t="s">
        <v>124</v>
      </c>
      <c r="D561" s="2">
        <v>0</v>
      </c>
      <c r="E561" s="2">
        <v>0</v>
      </c>
      <c r="F561" s="2">
        <v>0</v>
      </c>
      <c r="G561" s="2">
        <v>-17728.25</v>
      </c>
      <c r="H561" s="2">
        <v>0</v>
      </c>
      <c r="I561" s="2">
        <v>0</v>
      </c>
      <c r="J561" s="12">
        <v>0</v>
      </c>
    </row>
    <row r="562" spans="1:10" ht="15" customHeight="1" x14ac:dyDescent="0.25">
      <c r="A562" s="1" t="s">
        <v>122</v>
      </c>
      <c r="B562" s="1" t="s">
        <v>784</v>
      </c>
      <c r="C562" s="1" t="s">
        <v>124</v>
      </c>
      <c r="D562" s="2">
        <v>0</v>
      </c>
      <c r="E562" s="2">
        <v>18358.099999999999</v>
      </c>
      <c r="F562" s="2">
        <v>0</v>
      </c>
      <c r="G562" s="2">
        <v>46349.02</v>
      </c>
      <c r="H562" s="2">
        <v>0</v>
      </c>
      <c r="I562" s="2">
        <v>0</v>
      </c>
      <c r="J562" s="12">
        <v>0</v>
      </c>
    </row>
    <row r="563" spans="1:10" ht="15" customHeight="1" x14ac:dyDescent="0.25">
      <c r="A563" s="1" t="s">
        <v>122</v>
      </c>
      <c r="B563" s="1" t="s">
        <v>786</v>
      </c>
      <c r="C563" s="1" t="s">
        <v>482</v>
      </c>
      <c r="D563" s="2">
        <v>0</v>
      </c>
      <c r="E563" s="2">
        <v>190096.76</v>
      </c>
      <c r="F563" s="2">
        <v>0</v>
      </c>
      <c r="G563" s="2">
        <v>207500.71</v>
      </c>
      <c r="H563" s="2">
        <v>0</v>
      </c>
      <c r="I563" s="2">
        <v>0</v>
      </c>
      <c r="J563" s="12">
        <v>0</v>
      </c>
    </row>
    <row r="564" spans="1:10" ht="15" customHeight="1" x14ac:dyDescent="0.25">
      <c r="A564" s="1" t="s">
        <v>122</v>
      </c>
      <c r="B564" s="1" t="s">
        <v>788</v>
      </c>
      <c r="C564" s="1" t="s">
        <v>205</v>
      </c>
      <c r="D564" s="2">
        <v>0</v>
      </c>
      <c r="E564" s="2">
        <v>-1481999.12</v>
      </c>
      <c r="F564" s="2">
        <v>0</v>
      </c>
      <c r="G564" s="2">
        <v>-7000</v>
      </c>
      <c r="H564" s="2">
        <v>0</v>
      </c>
      <c r="I564" s="2">
        <v>0</v>
      </c>
      <c r="J564" s="12">
        <v>0</v>
      </c>
    </row>
    <row r="565" spans="1:10" ht="15" customHeight="1" x14ac:dyDescent="0.25">
      <c r="A565" s="1" t="s">
        <v>122</v>
      </c>
      <c r="B565" s="1" t="s">
        <v>785</v>
      </c>
      <c r="C565" s="1" t="s">
        <v>649</v>
      </c>
      <c r="D565" s="2">
        <v>0</v>
      </c>
      <c r="E565" s="2">
        <v>39771.410000000003</v>
      </c>
      <c r="F565" s="2">
        <v>0</v>
      </c>
      <c r="G565" s="2">
        <v>1834.48</v>
      </c>
      <c r="H565" s="2">
        <v>0</v>
      </c>
      <c r="I565" s="2">
        <v>0</v>
      </c>
      <c r="J565" s="12">
        <v>0</v>
      </c>
    </row>
    <row r="566" spans="1:10" ht="15" customHeight="1" x14ac:dyDescent="0.25">
      <c r="A566" s="1" t="s">
        <v>122</v>
      </c>
      <c r="B566" s="1" t="s">
        <v>789</v>
      </c>
      <c r="C566" s="1" t="s">
        <v>482</v>
      </c>
      <c r="D566" s="2">
        <v>0</v>
      </c>
      <c r="E566" s="2">
        <v>11408.7</v>
      </c>
      <c r="F566" s="2">
        <v>0</v>
      </c>
      <c r="G566" s="2">
        <v>14735.38</v>
      </c>
      <c r="H566" s="2">
        <v>0</v>
      </c>
      <c r="I566" s="2">
        <v>0</v>
      </c>
      <c r="J566" s="12">
        <v>0</v>
      </c>
    </row>
    <row r="567" spans="1:10" ht="15" customHeight="1" x14ac:dyDescent="0.25">
      <c r="A567" s="1" t="s">
        <v>122</v>
      </c>
      <c r="B567" s="1" t="s">
        <v>790</v>
      </c>
      <c r="C567" s="1" t="s">
        <v>649</v>
      </c>
      <c r="D567" s="2">
        <v>0</v>
      </c>
      <c r="E567" s="2">
        <v>327.2</v>
      </c>
      <c r="F567" s="2">
        <v>0</v>
      </c>
      <c r="G567" s="2">
        <v>0</v>
      </c>
      <c r="H567" s="2">
        <v>0</v>
      </c>
      <c r="I567" s="2">
        <v>0</v>
      </c>
      <c r="J567" s="12">
        <v>0</v>
      </c>
    </row>
    <row r="568" spans="1:10" ht="15" customHeight="1" x14ac:dyDescent="0.25">
      <c r="A568" s="1" t="s">
        <v>122</v>
      </c>
      <c r="B568" s="1" t="s">
        <v>791</v>
      </c>
      <c r="C568" s="1" t="s">
        <v>205</v>
      </c>
      <c r="D568" s="2">
        <v>0</v>
      </c>
      <c r="E568" s="2">
        <v>0</v>
      </c>
      <c r="F568" s="2">
        <v>0</v>
      </c>
      <c r="G568" s="2">
        <v>-42964.38</v>
      </c>
      <c r="H568" s="2">
        <v>0</v>
      </c>
      <c r="I568" s="2">
        <v>0</v>
      </c>
      <c r="J568" s="12">
        <v>0</v>
      </c>
    </row>
    <row r="569" spans="1:10" ht="15" customHeight="1" x14ac:dyDescent="0.25">
      <c r="A569" s="1" t="s">
        <v>122</v>
      </c>
      <c r="B569" s="1" t="s">
        <v>792</v>
      </c>
      <c r="C569" s="1" t="s">
        <v>482</v>
      </c>
      <c r="D569" s="2">
        <v>0</v>
      </c>
      <c r="E569" s="2">
        <v>40504.36</v>
      </c>
      <c r="F569" s="2">
        <v>0</v>
      </c>
      <c r="G569" s="2">
        <v>46616.08</v>
      </c>
      <c r="H569" s="2">
        <v>0</v>
      </c>
      <c r="I569" s="2">
        <v>0</v>
      </c>
      <c r="J569" s="12">
        <v>0</v>
      </c>
    </row>
    <row r="570" spans="1:10" ht="15" customHeight="1" x14ac:dyDescent="0.25">
      <c r="A570" s="1" t="s">
        <v>122</v>
      </c>
      <c r="B570" s="1" t="s">
        <v>793</v>
      </c>
      <c r="C570" s="1" t="s">
        <v>649</v>
      </c>
      <c r="D570" s="2">
        <v>0</v>
      </c>
      <c r="E570" s="2">
        <v>21930.240000000002</v>
      </c>
      <c r="F570" s="2">
        <v>0</v>
      </c>
      <c r="G570" s="2">
        <v>0</v>
      </c>
      <c r="H570" s="2">
        <v>0</v>
      </c>
      <c r="I570" s="2">
        <v>0</v>
      </c>
      <c r="J570" s="12">
        <v>0</v>
      </c>
    </row>
    <row r="571" spans="1:10" ht="15" customHeight="1" x14ac:dyDescent="0.25">
      <c r="A571" s="1" t="s">
        <v>122</v>
      </c>
      <c r="B571" s="1" t="s">
        <v>794</v>
      </c>
      <c r="C571" s="1" t="s">
        <v>482</v>
      </c>
      <c r="D571" s="2">
        <v>0</v>
      </c>
      <c r="E571" s="2">
        <v>41566.410000000003</v>
      </c>
      <c r="F571" s="2">
        <v>0</v>
      </c>
      <c r="G571" s="2">
        <v>38771.629999999997</v>
      </c>
      <c r="H571" s="2">
        <v>0</v>
      </c>
      <c r="I571" s="2">
        <v>0</v>
      </c>
      <c r="J571" s="12">
        <v>0</v>
      </c>
    </row>
    <row r="572" spans="1:10" ht="15" customHeight="1" x14ac:dyDescent="0.25">
      <c r="A572" s="1" t="s">
        <v>122</v>
      </c>
      <c r="B572" s="1" t="s">
        <v>795</v>
      </c>
      <c r="C572" s="1" t="s">
        <v>205</v>
      </c>
      <c r="D572" s="2">
        <v>0</v>
      </c>
      <c r="E572" s="2">
        <v>-59650.879999999997</v>
      </c>
      <c r="F572" s="2">
        <v>0</v>
      </c>
      <c r="G572" s="2">
        <v>0</v>
      </c>
      <c r="H572" s="2">
        <v>0</v>
      </c>
      <c r="I572" s="2">
        <v>0</v>
      </c>
      <c r="J572" s="12">
        <v>0</v>
      </c>
    </row>
    <row r="573" spans="1:10" ht="15" customHeight="1" x14ac:dyDescent="0.25">
      <c r="A573" s="1" t="s">
        <v>122</v>
      </c>
      <c r="B573" s="1" t="s">
        <v>796</v>
      </c>
      <c r="C573" s="1" t="s">
        <v>649</v>
      </c>
      <c r="D573" s="2">
        <v>0</v>
      </c>
      <c r="E573" s="2">
        <v>708.28</v>
      </c>
      <c r="F573" s="2">
        <v>0</v>
      </c>
      <c r="G573" s="2">
        <v>0</v>
      </c>
      <c r="H573" s="2">
        <v>0</v>
      </c>
      <c r="I573" s="2">
        <v>0</v>
      </c>
      <c r="J573" s="12">
        <v>0</v>
      </c>
    </row>
    <row r="574" spans="1:10" ht="15" customHeight="1" x14ac:dyDescent="0.25">
      <c r="A574" s="1" t="s">
        <v>122</v>
      </c>
      <c r="B574" s="1" t="s">
        <v>797</v>
      </c>
      <c r="C574" s="1" t="s">
        <v>205</v>
      </c>
      <c r="D574" s="2">
        <v>0</v>
      </c>
      <c r="E574" s="2">
        <v>0</v>
      </c>
      <c r="F574" s="2">
        <v>0</v>
      </c>
      <c r="G574" s="2">
        <v>-95950.42</v>
      </c>
      <c r="H574" s="2">
        <v>0</v>
      </c>
      <c r="I574" s="2">
        <v>0</v>
      </c>
      <c r="J574" s="12">
        <v>0</v>
      </c>
    </row>
    <row r="575" spans="1:10" ht="15" customHeight="1" x14ac:dyDescent="0.25">
      <c r="A575" s="1" t="s">
        <v>122</v>
      </c>
      <c r="B575" s="1" t="s">
        <v>798</v>
      </c>
      <c r="C575" s="1" t="s">
        <v>429</v>
      </c>
      <c r="D575" s="2">
        <v>0</v>
      </c>
      <c r="E575" s="2">
        <v>-123993</v>
      </c>
      <c r="F575" s="2">
        <v>0</v>
      </c>
      <c r="G575" s="2">
        <v>-218993</v>
      </c>
      <c r="H575" s="2">
        <v>0</v>
      </c>
      <c r="I575" s="2">
        <v>0</v>
      </c>
      <c r="J575" s="12">
        <v>0</v>
      </c>
    </row>
    <row r="576" spans="1:10" ht="15" customHeight="1" x14ac:dyDescent="0.25">
      <c r="A576" s="1" t="s">
        <v>122</v>
      </c>
      <c r="B576" s="1" t="s">
        <v>799</v>
      </c>
      <c r="C576" s="1" t="s">
        <v>431</v>
      </c>
      <c r="D576" s="2">
        <v>0</v>
      </c>
      <c r="E576" s="2">
        <v>69060</v>
      </c>
      <c r="F576" s="2">
        <v>0</v>
      </c>
      <c r="G576" s="2">
        <v>-7317</v>
      </c>
      <c r="H576" s="2">
        <v>0</v>
      </c>
      <c r="I576" s="2">
        <v>0</v>
      </c>
      <c r="J576" s="12">
        <v>0</v>
      </c>
    </row>
    <row r="577" spans="1:10" ht="1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22"/>
    </row>
    <row r="578" spans="1:10" ht="1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22"/>
    </row>
    <row r="579" spans="1:10" ht="1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22"/>
    </row>
    <row r="580" spans="1:10" ht="15" customHeight="1" x14ac:dyDescent="0.25">
      <c r="A580" s="17" t="s">
        <v>443</v>
      </c>
      <c r="B580" s="17"/>
      <c r="C580" s="17"/>
      <c r="D580" s="17" t="s">
        <v>444</v>
      </c>
      <c r="E580" s="17" t="s">
        <v>453</v>
      </c>
      <c r="F580" s="17" t="s">
        <v>446</v>
      </c>
      <c r="G580" s="17" t="s">
        <v>454</v>
      </c>
      <c r="H580" s="17" t="s">
        <v>448</v>
      </c>
      <c r="I580" s="17" t="s">
        <v>455</v>
      </c>
      <c r="J580" s="23" t="s">
        <v>450</v>
      </c>
    </row>
    <row r="582" spans="1:10" x14ac:dyDescent="0.25">
      <c r="J582" s="14">
        <v>1422832.5</v>
      </c>
    </row>
  </sheetData>
  <sortState xmlns:xlrd2="http://schemas.microsoft.com/office/spreadsheetml/2017/richdata2" ref="A1:J582">
    <sortCondition ref="B1:B582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126D-4AF1-4F1C-9893-ED97F16DAC99}">
  <sheetPr>
    <tabColor theme="5" tint="0.39997558519241921"/>
  </sheetPr>
  <dimension ref="A1:I62"/>
  <sheetViews>
    <sheetView zoomScale="90" zoomScaleNormal="90" workbookViewId="0">
      <pane ySplit="2" topLeftCell="A3" activePane="bottomLeft" state="frozen"/>
      <selection pane="bottomLeft" activeCell="C33" sqref="C33:C34"/>
    </sheetView>
  </sheetViews>
  <sheetFormatPr defaultColWidth="8.85546875" defaultRowHeight="15" x14ac:dyDescent="0.25"/>
  <cols>
    <col min="1" max="1" width="3.28515625" style="68" bestFit="1" customWidth="1"/>
    <col min="2" max="2" width="14.7109375" style="68" bestFit="1" customWidth="1"/>
    <col min="3" max="3" width="31.7109375" style="68" bestFit="1" customWidth="1"/>
    <col min="4" max="4" width="12.5703125" style="82" bestFit="1" customWidth="1"/>
    <col min="5" max="5" width="13.42578125" style="82" bestFit="1" customWidth="1"/>
    <col min="6" max="6" width="12.5703125" style="82" customWidth="1"/>
    <col min="7" max="7" width="11.7109375" style="82" bestFit="1" customWidth="1"/>
    <col min="8" max="8" width="13.42578125" style="83" bestFit="1" customWidth="1"/>
    <col min="9" max="9" width="29.7109375" style="37" bestFit="1" customWidth="1"/>
    <col min="10" max="16384" width="8.85546875" style="37"/>
  </cols>
  <sheetData>
    <row r="1" spans="1:9" ht="14.25" x14ac:dyDescent="0.2">
      <c r="D1" s="69" t="s">
        <v>4</v>
      </c>
      <c r="E1" s="69" t="s">
        <v>4</v>
      </c>
      <c r="F1" s="69" t="s">
        <v>5</v>
      </c>
      <c r="G1" s="69" t="s">
        <v>0</v>
      </c>
      <c r="H1" s="70" t="s">
        <v>0</v>
      </c>
    </row>
    <row r="2" spans="1:9" s="38" customFormat="1" ht="13.9" x14ac:dyDescent="0.25">
      <c r="A2" s="71" t="s">
        <v>21</v>
      </c>
      <c r="B2" s="71" t="s">
        <v>19</v>
      </c>
      <c r="C2" s="71" t="s">
        <v>20</v>
      </c>
      <c r="D2" s="72">
        <v>2021</v>
      </c>
      <c r="E2" s="72">
        <v>2022</v>
      </c>
      <c r="F2" s="72" t="s">
        <v>853</v>
      </c>
      <c r="G2" s="72">
        <v>2023</v>
      </c>
      <c r="H2" s="73">
        <v>2024</v>
      </c>
      <c r="I2" s="71" t="s">
        <v>22</v>
      </c>
    </row>
    <row r="3" spans="1:9" ht="14.25" x14ac:dyDescent="0.2">
      <c r="A3" s="68" t="s">
        <v>16</v>
      </c>
      <c r="B3" s="68" t="s">
        <v>17</v>
      </c>
      <c r="C3" s="68" t="s">
        <v>18</v>
      </c>
      <c r="D3" s="74">
        <f>D55-D4-D5-D6-D7-D8-D9-D10-D11-D12-D13--D14</f>
        <v>117476.80999999994</v>
      </c>
      <c r="E3" s="74">
        <f>E55-E4-E5-E6-E7-E8-E9-E10-E11-E12-E13-E14</f>
        <v>184272.08999999997</v>
      </c>
      <c r="F3" s="74">
        <f>F55-F4-F5-F6-F7-F8-F9-F10-F11-F12-F13-F14</f>
        <v>241619.94</v>
      </c>
      <c r="G3" s="74">
        <f>G55-G4-G5-G6-G7-G8-G9-G10-G11-G12-G13-G14</f>
        <v>365450</v>
      </c>
      <c r="H3" s="74">
        <f>H55-H4-H5-H6-H7-H8-H9-H10-H11-H12-H13--H14</f>
        <v>0</v>
      </c>
      <c r="I3" s="37" t="s">
        <v>6</v>
      </c>
    </row>
    <row r="4" spans="1:9" x14ac:dyDescent="0.2">
      <c r="A4" s="75" t="s">
        <v>16</v>
      </c>
      <c r="B4" s="68" t="s">
        <v>45</v>
      </c>
      <c r="C4" s="68" t="s">
        <v>46</v>
      </c>
      <c r="D4" s="74">
        <f>SUMIF('Revenue Budget-DNU'!B:B,Budget!B4,'Revenue Budget-DNU'!E:E)</f>
        <v>0</v>
      </c>
      <c r="E4" s="74">
        <f>SUMIF('Revenue Budget-DNU'!B:B,Budget!B4,'Revenue Budget-DNU'!G:G)</f>
        <v>31415</v>
      </c>
      <c r="F4" s="74">
        <f>SUMIF('Revenue Budget-DNU'!B:B,Budget!B4,'Revenue Budget-DNU'!I:I)</f>
        <v>0</v>
      </c>
      <c r="G4" s="74">
        <f>SUMIF('Revenue Budget-DNU'!B:B,Budget!B4,'Revenue Budget-DNU'!H:H)</f>
        <v>0</v>
      </c>
      <c r="H4" s="76">
        <v>0</v>
      </c>
      <c r="I4" s="37" t="s">
        <v>1</v>
      </c>
    </row>
    <row r="5" spans="1:9" x14ac:dyDescent="0.2">
      <c r="A5" s="75" t="s">
        <v>16</v>
      </c>
      <c r="B5" s="68" t="s">
        <v>53</v>
      </c>
      <c r="C5" s="68" t="s">
        <v>54</v>
      </c>
      <c r="D5" s="74">
        <f>SUMIF('Revenue Budget-DNU'!B:B,Budget!B5,'Revenue Budget-DNU'!E:E)</f>
        <v>1881.82</v>
      </c>
      <c r="E5" s="74">
        <f>SUMIF('Revenue Budget-DNU'!B:B,Budget!B5,'Revenue Budget-DNU'!G:G)</f>
        <v>3020</v>
      </c>
      <c r="F5" s="74">
        <v>2217</v>
      </c>
      <c r="G5" s="74">
        <f>SUMIF('Revenue Budget-DNU'!B:B,Budget!B5,'Revenue Budget-DNU'!H:H)</f>
        <v>0</v>
      </c>
      <c r="H5" s="76">
        <v>0</v>
      </c>
      <c r="I5" s="37" t="s">
        <v>1</v>
      </c>
    </row>
    <row r="6" spans="1:9" x14ac:dyDescent="0.2">
      <c r="A6" s="75" t="s">
        <v>16</v>
      </c>
      <c r="B6" s="68" t="s">
        <v>57</v>
      </c>
      <c r="C6" s="68" t="s">
        <v>58</v>
      </c>
      <c r="D6" s="74">
        <f>SUMIF('Revenue Budget-DNU'!B:B,Budget!B6,'Revenue Budget-DNU'!E:E)</f>
        <v>18902.07</v>
      </c>
      <c r="E6" s="74">
        <f>SUMIF('Revenue Budget-DNU'!B:B,Budget!B6,'Revenue Budget-DNU'!G:G)</f>
        <v>25279.57</v>
      </c>
      <c r="F6" s="74">
        <v>24117.21</v>
      </c>
      <c r="G6" s="74">
        <f>SUMIF('Revenue Budget-DNU'!B:B,Budget!B6,'Revenue Budget-DNU'!H:H)</f>
        <v>25000</v>
      </c>
      <c r="H6" s="76">
        <v>0</v>
      </c>
      <c r="I6" s="37" t="s">
        <v>1</v>
      </c>
    </row>
    <row r="7" spans="1:9" x14ac:dyDescent="0.2">
      <c r="A7" s="75" t="s">
        <v>16</v>
      </c>
      <c r="B7" s="68" t="s">
        <v>61</v>
      </c>
      <c r="C7" s="68" t="s">
        <v>62</v>
      </c>
      <c r="D7" s="74">
        <f>SUMIF('Revenue Budget-DNU'!B:B,Budget!B7,'Revenue Budget-DNU'!E:E)</f>
        <v>118360</v>
      </c>
      <c r="E7" s="74">
        <f>SUMIF('Revenue Budget-DNU'!B:B,Budget!B7,'Revenue Budget-DNU'!G:G)</f>
        <v>2157.5</v>
      </c>
      <c r="F7" s="74">
        <f>SUMIF('Revenue Budget-DNU'!B:B,Budget!B7,'Revenue Budget-DNU'!I:I)</f>
        <v>0</v>
      </c>
      <c r="G7" s="74">
        <f>SUMIF('Revenue Budget-DNU'!B:B,Budget!B7,'Revenue Budget-DNU'!H:H)</f>
        <v>0</v>
      </c>
      <c r="H7" s="76">
        <v>0</v>
      </c>
      <c r="I7" s="37" t="s">
        <v>1</v>
      </c>
    </row>
    <row r="8" spans="1:9" x14ac:dyDescent="0.2">
      <c r="A8" s="75" t="s">
        <v>16</v>
      </c>
      <c r="B8" s="68" t="s">
        <v>67</v>
      </c>
      <c r="C8" s="68" t="s">
        <v>68</v>
      </c>
      <c r="D8" s="74">
        <f>SUMIF('Revenue Budget-DNU'!B:B,Budget!B8,'Revenue Budget-DNU'!E:E)</f>
        <v>1398.52</v>
      </c>
      <c r="E8" s="74">
        <f>SUMIF('Revenue Budget-DNU'!B:B,Budget!B8,'Revenue Budget-DNU'!G:G)</f>
        <v>99.5</v>
      </c>
      <c r="F8" s="74">
        <v>85.5</v>
      </c>
      <c r="G8" s="74">
        <f>SUMIF('Revenue Budget-DNU'!B:B,Budget!B8,'Revenue Budget-DNU'!H:H)</f>
        <v>0</v>
      </c>
      <c r="H8" s="76">
        <v>0</v>
      </c>
      <c r="I8" s="37" t="s">
        <v>11</v>
      </c>
    </row>
    <row r="9" spans="1:9" x14ac:dyDescent="0.2">
      <c r="A9" s="75" t="s">
        <v>16</v>
      </c>
      <c r="B9" s="68" t="s">
        <v>77</v>
      </c>
      <c r="C9" s="68" t="s">
        <v>78</v>
      </c>
      <c r="D9" s="74">
        <f>SUMIF('Revenue Budget-DNU'!B:B,Budget!B9,'Revenue Budget-DNU'!E:E)</f>
        <v>4400</v>
      </c>
      <c r="E9" s="74">
        <f>SUMIF('Revenue Budget-DNU'!B:B,Budget!B9,'Revenue Budget-DNU'!G:G)</f>
        <v>2992.5</v>
      </c>
      <c r="F9" s="74">
        <f>SUMIF('Revenue Budget-DNU'!B:B,Budget!B9,'Revenue Budget-DNU'!I:I)</f>
        <v>0</v>
      </c>
      <c r="G9" s="74">
        <f>SUMIF('Revenue Budget-DNU'!B:B,Budget!B9,'Revenue Budget-DNU'!H:H)</f>
        <v>0</v>
      </c>
      <c r="H9" s="76">
        <v>0</v>
      </c>
      <c r="I9" s="37" t="s">
        <v>11</v>
      </c>
    </row>
    <row r="10" spans="1:9" x14ac:dyDescent="0.2">
      <c r="A10" s="75" t="s">
        <v>16</v>
      </c>
      <c r="B10" s="68" t="s">
        <v>87</v>
      </c>
      <c r="C10" s="68" t="s">
        <v>88</v>
      </c>
      <c r="D10" s="74">
        <f>SUMIF('Revenue Budget-DNU'!B:B,Budget!B10,'Revenue Budget-DNU'!E:E)</f>
        <v>2360.06</v>
      </c>
      <c r="E10" s="74">
        <f>SUMIF('Revenue Budget-DNU'!B:B,Budget!B10,'Revenue Budget-DNU'!G:G)</f>
        <v>5344.76</v>
      </c>
      <c r="F10" s="74">
        <v>1494.92</v>
      </c>
      <c r="G10" s="74">
        <f>SUMIF('Revenue Budget-DNU'!B:B,Budget!B10,'Revenue Budget-DNU'!H:H)</f>
        <v>0</v>
      </c>
      <c r="H10" s="76">
        <v>0</v>
      </c>
      <c r="I10" s="37" t="s">
        <v>2</v>
      </c>
    </row>
    <row r="11" spans="1:9" x14ac:dyDescent="0.2">
      <c r="A11" s="75" t="s">
        <v>16</v>
      </c>
      <c r="B11" s="68" t="s">
        <v>89</v>
      </c>
      <c r="C11" s="68" t="s">
        <v>90</v>
      </c>
      <c r="D11" s="74">
        <f>SUMIF('Revenue Budget-DNU'!B:B,Budget!B11,'Revenue Budget-DNU'!E:E)</f>
        <v>11329.41</v>
      </c>
      <c r="E11" s="74">
        <f>SUMIF('Revenue Budget-DNU'!B:B,Budget!B11,'Revenue Budget-DNU'!G:G)</f>
        <v>9206.2000000000007</v>
      </c>
      <c r="F11" s="74">
        <v>6145.11</v>
      </c>
      <c r="G11" s="74">
        <f>SUMIF('Revenue Budget-DNU'!B:B,Budget!B11,'Revenue Budget-DNU'!H:H)</f>
        <v>15000</v>
      </c>
      <c r="H11" s="76">
        <v>0</v>
      </c>
      <c r="I11" s="37" t="s">
        <v>10</v>
      </c>
    </row>
    <row r="12" spans="1:9" x14ac:dyDescent="0.2">
      <c r="A12" s="75" t="s">
        <v>16</v>
      </c>
      <c r="B12" s="68" t="s">
        <v>99</v>
      </c>
      <c r="C12" s="68" t="s">
        <v>100</v>
      </c>
      <c r="D12" s="74">
        <f>SUMIF('Revenue Budget-DNU'!B:B,Budget!B12,'Revenue Budget-DNU'!E:E)</f>
        <v>1616.19</v>
      </c>
      <c r="E12" s="74">
        <f>SUMIF('Revenue Budget-DNU'!B:B,Budget!B12,'Revenue Budget-DNU'!G:G)</f>
        <v>2000</v>
      </c>
      <c r="F12" s="74">
        <v>174.35</v>
      </c>
      <c r="G12" s="74">
        <f>SUMIF('Revenue Budget-DNU'!B:B,Budget!B12,'Revenue Budget-DNU'!H:H)</f>
        <v>0</v>
      </c>
      <c r="H12" s="76">
        <v>0</v>
      </c>
      <c r="I12" s="37" t="s">
        <v>2</v>
      </c>
    </row>
    <row r="13" spans="1:9" x14ac:dyDescent="0.2">
      <c r="A13" s="75" t="s">
        <v>16</v>
      </c>
      <c r="B13" s="68" t="s">
        <v>107</v>
      </c>
      <c r="C13" s="68" t="s">
        <v>108</v>
      </c>
      <c r="D13" s="74">
        <f>SUMIF('Revenue Budget-DNU'!B:B,Budget!B13,'Revenue Budget-DNU'!E:E)</f>
        <v>3557.68</v>
      </c>
      <c r="E13" s="74">
        <f>SUMIF('Revenue Budget-DNU'!B:B,Budget!B13,'Revenue Budget-DNU'!G:G)</f>
        <v>1469.7</v>
      </c>
      <c r="F13" s="74">
        <v>24051.200000000001</v>
      </c>
      <c r="G13" s="74">
        <f>SUMIF('Revenue Budget-DNU'!B:B,Budget!B13,'Revenue Budget-DNU'!H:H)</f>
        <v>0</v>
      </c>
      <c r="H13" s="76">
        <v>0</v>
      </c>
      <c r="I13" s="37" t="s">
        <v>2</v>
      </c>
    </row>
    <row r="14" spans="1:9" x14ac:dyDescent="0.2">
      <c r="A14" s="75" t="s">
        <v>16</v>
      </c>
      <c r="B14" s="68" t="s">
        <v>109</v>
      </c>
      <c r="C14" s="68" t="s">
        <v>110</v>
      </c>
      <c r="D14" s="77">
        <f>SUMIF('Revenue Budget-DNU'!B:B,Budget!B14,'Revenue Budget-DNU'!E:E)</f>
        <v>0</v>
      </c>
      <c r="E14" s="77">
        <f>SUMIF('Revenue Budget-DNU'!B:B,Budget!B14,'Revenue Budget-DNU'!G:G)</f>
        <v>69723</v>
      </c>
      <c r="F14" s="77">
        <f>SUMIF('Revenue Budget-DNU'!B:B,Budget!B14,'Revenue Budget-DNU'!I:I)</f>
        <v>0</v>
      </c>
      <c r="G14" s="77">
        <f>SUMIF('Revenue Budget-DNU'!B:B,Budget!B14,'Revenue Budget-DNU'!H:H)</f>
        <v>0</v>
      </c>
      <c r="H14" s="78">
        <f>SUMIF('Revenue Budget-DNU'!B:B,Budget!B14,'Revenue Budget-DNU'!J:J)</f>
        <v>0</v>
      </c>
      <c r="I14" s="37" t="s">
        <v>121</v>
      </c>
    </row>
    <row r="15" spans="1:9" s="38" customFormat="1" ht="13.9" x14ac:dyDescent="0.25">
      <c r="A15" s="79"/>
      <c r="B15" s="71"/>
      <c r="C15" s="71" t="s">
        <v>461</v>
      </c>
      <c r="D15" s="80">
        <f>SUM(D3:D14)</f>
        <v>281282.55999999994</v>
      </c>
      <c r="E15" s="80">
        <f>SUM(E3:E14)</f>
        <v>336979.82</v>
      </c>
      <c r="F15" s="80">
        <f t="shared" ref="F15:H15" si="0">SUM(F3:F14)</f>
        <v>299905.23</v>
      </c>
      <c r="G15" s="80">
        <f t="shared" si="0"/>
        <v>405450</v>
      </c>
      <c r="H15" s="80">
        <f t="shared" si="0"/>
        <v>0</v>
      </c>
    </row>
    <row r="17" spans="1:9" x14ac:dyDescent="0.2">
      <c r="A17" s="81" t="s">
        <v>122</v>
      </c>
      <c r="B17" s="68" t="s">
        <v>803</v>
      </c>
      <c r="C17" s="68" t="s">
        <v>124</v>
      </c>
      <c r="D17" s="74">
        <v>170054.15</v>
      </c>
      <c r="E17" s="74">
        <v>222998.6</v>
      </c>
      <c r="F17" s="74">
        <v>194559.27</v>
      </c>
      <c r="G17" s="74">
        <v>261920</v>
      </c>
      <c r="H17" s="76"/>
      <c r="I17" s="37" t="s">
        <v>12</v>
      </c>
    </row>
    <row r="18" spans="1:9" x14ac:dyDescent="0.2">
      <c r="A18" s="81" t="s">
        <v>122</v>
      </c>
      <c r="B18" s="68" t="s">
        <v>804</v>
      </c>
      <c r="C18" s="68" t="s">
        <v>127</v>
      </c>
      <c r="D18" s="74">
        <v>86.18</v>
      </c>
      <c r="E18" s="74">
        <v>2168.77</v>
      </c>
      <c r="F18" s="74">
        <v>800.69</v>
      </c>
      <c r="G18" s="74">
        <v>0</v>
      </c>
      <c r="H18" s="76">
        <f>SUMIF('Expense Budget DNU'!B:B,Budget!B18,'Expense Budget DNU'!J:J)</f>
        <v>0</v>
      </c>
      <c r="I18" s="37" t="s">
        <v>12</v>
      </c>
    </row>
    <row r="19" spans="1:9" x14ac:dyDescent="0.2">
      <c r="A19" s="81" t="s">
        <v>122</v>
      </c>
      <c r="B19" s="68" t="s">
        <v>805</v>
      </c>
      <c r="C19" s="68" t="s">
        <v>129</v>
      </c>
      <c r="D19" s="74">
        <v>25983.37</v>
      </c>
      <c r="E19" s="74">
        <v>24094.41</v>
      </c>
      <c r="F19" s="74">
        <v>19843.080000000002</v>
      </c>
      <c r="G19" s="74">
        <v>33530</v>
      </c>
      <c r="H19" s="76">
        <v>0</v>
      </c>
      <c r="I19" s="37" t="s">
        <v>12</v>
      </c>
    </row>
    <row r="20" spans="1:9" x14ac:dyDescent="0.2">
      <c r="A20" s="81" t="s">
        <v>122</v>
      </c>
      <c r="B20" s="68" t="s">
        <v>806</v>
      </c>
      <c r="C20" s="68" t="s">
        <v>131</v>
      </c>
      <c r="D20" s="74">
        <v>4932.1099999999997</v>
      </c>
      <c r="E20" s="74">
        <v>9125.83</v>
      </c>
      <c r="F20" s="74">
        <v>7671.78</v>
      </c>
      <c r="G20" s="74">
        <v>8030</v>
      </c>
      <c r="H20" s="76">
        <v>0</v>
      </c>
      <c r="I20" s="37" t="s">
        <v>12</v>
      </c>
    </row>
    <row r="21" spans="1:9" x14ac:dyDescent="0.2">
      <c r="A21" s="81" t="s">
        <v>122</v>
      </c>
      <c r="B21" s="68" t="s">
        <v>807</v>
      </c>
      <c r="C21" s="68" t="s">
        <v>133</v>
      </c>
      <c r="D21" s="74">
        <v>6750.58</v>
      </c>
      <c r="E21" s="74">
        <v>15046.8</v>
      </c>
      <c r="F21" s="74">
        <v>5649.92</v>
      </c>
      <c r="G21" s="74">
        <v>31170</v>
      </c>
      <c r="H21" s="76">
        <v>0</v>
      </c>
      <c r="I21" s="37" t="s">
        <v>12</v>
      </c>
    </row>
    <row r="22" spans="1:9" x14ac:dyDescent="0.2">
      <c r="A22" s="81" t="s">
        <v>122</v>
      </c>
      <c r="B22" s="68" t="s">
        <v>808</v>
      </c>
      <c r="C22" s="68" t="s">
        <v>135</v>
      </c>
      <c r="D22" s="74">
        <v>186.27</v>
      </c>
      <c r="E22" s="74">
        <v>398.82</v>
      </c>
      <c r="F22" s="74">
        <v>339.88</v>
      </c>
      <c r="G22" s="74">
        <v>460</v>
      </c>
      <c r="H22" s="76">
        <v>0</v>
      </c>
      <c r="I22" s="37" t="s">
        <v>12</v>
      </c>
    </row>
    <row r="23" spans="1:9" x14ac:dyDescent="0.2">
      <c r="A23" s="81" t="s">
        <v>122</v>
      </c>
      <c r="B23" s="68" t="s">
        <v>809</v>
      </c>
      <c r="C23" s="68" t="s">
        <v>137</v>
      </c>
      <c r="D23" s="74">
        <v>161.28</v>
      </c>
      <c r="E23" s="74">
        <v>76.45</v>
      </c>
      <c r="F23" s="74">
        <v>63</v>
      </c>
      <c r="G23" s="74">
        <v>70</v>
      </c>
      <c r="H23" s="76">
        <v>0</v>
      </c>
      <c r="I23" s="37" t="s">
        <v>12</v>
      </c>
    </row>
    <row r="24" spans="1:9" x14ac:dyDescent="0.2">
      <c r="A24" s="81" t="s">
        <v>122</v>
      </c>
      <c r="B24" s="68" t="s">
        <v>810</v>
      </c>
      <c r="C24" s="68" t="s">
        <v>217</v>
      </c>
      <c r="D24" s="74">
        <v>0</v>
      </c>
      <c r="E24" s="74">
        <v>0</v>
      </c>
      <c r="F24" s="74">
        <v>0</v>
      </c>
      <c r="G24" s="74">
        <v>0</v>
      </c>
      <c r="H24" s="76">
        <v>0</v>
      </c>
      <c r="I24" s="37" t="s">
        <v>12</v>
      </c>
    </row>
    <row r="25" spans="1:9" x14ac:dyDescent="0.2">
      <c r="A25" s="81" t="s">
        <v>122</v>
      </c>
      <c r="B25" s="68" t="s">
        <v>811</v>
      </c>
      <c r="C25" s="68" t="s">
        <v>143</v>
      </c>
      <c r="D25" s="74">
        <v>9071.1299999999992</v>
      </c>
      <c r="E25" s="74">
        <v>8610.5300000000007</v>
      </c>
      <c r="F25" s="74">
        <v>15179</v>
      </c>
      <c r="G25" s="74">
        <v>11600</v>
      </c>
      <c r="H25" s="76">
        <v>0</v>
      </c>
      <c r="I25" s="37" t="s">
        <v>12</v>
      </c>
    </row>
    <row r="26" spans="1:9" x14ac:dyDescent="0.2">
      <c r="A26" s="81" t="s">
        <v>122</v>
      </c>
      <c r="B26" s="68" t="s">
        <v>812</v>
      </c>
      <c r="C26" s="68" t="s">
        <v>145</v>
      </c>
      <c r="D26" s="74">
        <v>5406.94</v>
      </c>
      <c r="E26" s="74">
        <v>6251.59</v>
      </c>
      <c r="F26" s="74">
        <v>2240.48</v>
      </c>
      <c r="G26" s="74">
        <v>3600</v>
      </c>
      <c r="H26" s="76">
        <v>0</v>
      </c>
      <c r="I26" s="37" t="s">
        <v>12</v>
      </c>
    </row>
    <row r="27" spans="1:9" x14ac:dyDescent="0.2">
      <c r="A27" s="81" t="s">
        <v>122</v>
      </c>
      <c r="B27" s="68" t="s">
        <v>813</v>
      </c>
      <c r="C27" s="68" t="s">
        <v>147</v>
      </c>
      <c r="D27" s="74">
        <v>3515.24</v>
      </c>
      <c r="E27" s="74">
        <v>2829.98</v>
      </c>
      <c r="F27" s="74">
        <v>649.48</v>
      </c>
      <c r="G27" s="74">
        <v>3500</v>
      </c>
      <c r="H27" s="76">
        <f>SUMIF('Expense Budget DNU'!B:B,Budget!B27,'Expense Budget DNU'!J:J)</f>
        <v>0</v>
      </c>
      <c r="I27" s="37" t="s">
        <v>12</v>
      </c>
    </row>
    <row r="28" spans="1:9" x14ac:dyDescent="0.2">
      <c r="A28" s="81" t="s">
        <v>122</v>
      </c>
      <c r="B28" s="68" t="s">
        <v>814</v>
      </c>
      <c r="C28" s="68" t="s">
        <v>149</v>
      </c>
      <c r="D28" s="74">
        <v>0</v>
      </c>
      <c r="E28" s="74">
        <v>0</v>
      </c>
      <c r="F28" s="74">
        <v>0</v>
      </c>
      <c r="G28" s="74">
        <v>0</v>
      </c>
      <c r="H28" s="76">
        <f>SUMIF('Expense Budget DNU'!B:B,Budget!B28,'Expense Budget DNU'!J:J)</f>
        <v>0</v>
      </c>
      <c r="I28" s="37" t="s">
        <v>12</v>
      </c>
    </row>
    <row r="29" spans="1:9" x14ac:dyDescent="0.2">
      <c r="A29" s="81" t="s">
        <v>122</v>
      </c>
      <c r="B29" s="68" t="s">
        <v>815</v>
      </c>
      <c r="C29" s="68" t="s">
        <v>259</v>
      </c>
      <c r="D29" s="74">
        <v>7303.47</v>
      </c>
      <c r="E29" s="74">
        <v>2207.69</v>
      </c>
      <c r="F29" s="74">
        <v>4655.3</v>
      </c>
      <c r="G29" s="74">
        <v>3000</v>
      </c>
      <c r="H29" s="76">
        <f>SUMIF('Expense Budget DNU'!B:B,Budget!B29,'Expense Budget DNU'!J:J)</f>
        <v>0</v>
      </c>
      <c r="I29" s="37" t="s">
        <v>12</v>
      </c>
    </row>
    <row r="30" spans="1:9" x14ac:dyDescent="0.2">
      <c r="A30" s="81" t="s">
        <v>122</v>
      </c>
      <c r="B30" s="68" t="s">
        <v>816</v>
      </c>
      <c r="C30" s="68" t="s">
        <v>155</v>
      </c>
      <c r="D30" s="74">
        <v>0</v>
      </c>
      <c r="E30" s="74">
        <v>0</v>
      </c>
      <c r="F30" s="74">
        <v>0</v>
      </c>
      <c r="G30" s="74">
        <v>0</v>
      </c>
      <c r="H30" s="76">
        <f>SUMIF('Expense Budget DNU'!B:B,Budget!B30,'Expense Budget DNU'!J:J)</f>
        <v>0</v>
      </c>
      <c r="I30" s="37" t="s">
        <v>12</v>
      </c>
    </row>
    <row r="31" spans="1:9" x14ac:dyDescent="0.2">
      <c r="A31" s="81" t="s">
        <v>122</v>
      </c>
      <c r="B31" s="68" t="s">
        <v>296</v>
      </c>
      <c r="C31" s="68" t="s">
        <v>157</v>
      </c>
      <c r="D31" s="74">
        <v>7717.9</v>
      </c>
      <c r="E31" s="74">
        <v>7925.68</v>
      </c>
      <c r="F31" s="74">
        <v>5945.27</v>
      </c>
      <c r="G31" s="74">
        <v>8500</v>
      </c>
      <c r="H31" s="76">
        <f>SUMIF('Expense Budget DNU'!B:B,Budget!B31,'Expense Budget DNU'!J:J)</f>
        <v>0</v>
      </c>
      <c r="I31" s="37" t="s">
        <v>12</v>
      </c>
    </row>
    <row r="32" spans="1:9" x14ac:dyDescent="0.2">
      <c r="A32" s="81" t="s">
        <v>122</v>
      </c>
      <c r="B32" s="68" t="s">
        <v>817</v>
      </c>
      <c r="C32" s="68" t="s">
        <v>159</v>
      </c>
      <c r="D32" s="74">
        <v>1115.8399999999999</v>
      </c>
      <c r="E32" s="74">
        <v>1710.25</v>
      </c>
      <c r="F32" s="74">
        <v>1270</v>
      </c>
      <c r="G32" s="74">
        <v>500</v>
      </c>
      <c r="H32" s="76">
        <f>SUMIF('Expense Budget DNU'!B:B,Budget!B32,'Expense Budget DNU'!J:J)</f>
        <v>0</v>
      </c>
      <c r="I32" s="37" t="s">
        <v>12</v>
      </c>
    </row>
    <row r="33" spans="1:9" x14ac:dyDescent="0.2">
      <c r="A33" s="81" t="s">
        <v>122</v>
      </c>
      <c r="B33" s="68" t="s">
        <v>818</v>
      </c>
      <c r="C33" s="68" t="s">
        <v>161</v>
      </c>
      <c r="D33" s="74">
        <v>941.25</v>
      </c>
      <c r="E33" s="74">
        <v>256.8</v>
      </c>
      <c r="F33" s="74">
        <v>0</v>
      </c>
      <c r="G33" s="74">
        <v>500</v>
      </c>
      <c r="H33" s="76">
        <f>SUMIF('Expense Budget DNU'!B:B,Budget!B33,'Expense Budget DNU'!J:J)</f>
        <v>0</v>
      </c>
      <c r="I33" s="37" t="s">
        <v>12</v>
      </c>
    </row>
    <row r="34" spans="1:9" x14ac:dyDescent="0.2">
      <c r="A34" s="81" t="s">
        <v>122</v>
      </c>
      <c r="B34" s="68" t="s">
        <v>819</v>
      </c>
      <c r="C34" s="68" t="s">
        <v>151</v>
      </c>
      <c r="D34" s="74">
        <v>182.23</v>
      </c>
      <c r="E34" s="74">
        <v>1187</v>
      </c>
      <c r="F34" s="74">
        <v>1658</v>
      </c>
      <c r="G34" s="74">
        <v>500</v>
      </c>
      <c r="H34" s="76">
        <f>SUMIF('Expense Budget DNU'!B:B,Budget!B34,'Expense Budget DNU'!J:J)</f>
        <v>0</v>
      </c>
      <c r="I34" s="37" t="s">
        <v>12</v>
      </c>
    </row>
    <row r="35" spans="1:9" x14ac:dyDescent="0.2">
      <c r="A35" s="81" t="s">
        <v>122</v>
      </c>
      <c r="B35" s="68" t="s">
        <v>820</v>
      </c>
      <c r="C35" s="68" t="s">
        <v>166</v>
      </c>
      <c r="D35" s="74">
        <v>2842.51</v>
      </c>
      <c r="E35" s="74">
        <v>2742.32</v>
      </c>
      <c r="F35" s="74">
        <v>2373.6</v>
      </c>
      <c r="G35" s="74">
        <v>3900</v>
      </c>
      <c r="H35" s="76">
        <f>SUMIF('Expense Budget DNU'!B:B,Budget!B35,'Expense Budget DNU'!J:J)</f>
        <v>0</v>
      </c>
      <c r="I35" s="37" t="s">
        <v>12</v>
      </c>
    </row>
    <row r="36" spans="1:9" x14ac:dyDescent="0.2">
      <c r="A36" s="81" t="s">
        <v>122</v>
      </c>
      <c r="B36" s="68" t="s">
        <v>821</v>
      </c>
      <c r="C36" s="68" t="s">
        <v>168</v>
      </c>
      <c r="D36" s="74">
        <v>0</v>
      </c>
      <c r="E36" s="74">
        <v>0</v>
      </c>
      <c r="F36" s="74">
        <v>0</v>
      </c>
      <c r="G36" s="74">
        <v>0</v>
      </c>
      <c r="H36" s="76">
        <f>SUMIF('Expense Budget DNU'!B:B,Budget!B36,'Expense Budget DNU'!J:J)</f>
        <v>0</v>
      </c>
      <c r="I36" s="37" t="s">
        <v>12</v>
      </c>
    </row>
    <row r="37" spans="1:9" x14ac:dyDescent="0.2">
      <c r="A37" s="81" t="s">
        <v>122</v>
      </c>
      <c r="B37" s="68" t="s">
        <v>822</v>
      </c>
      <c r="C37" s="68" t="s">
        <v>170</v>
      </c>
      <c r="D37" s="74">
        <v>0</v>
      </c>
      <c r="E37" s="74">
        <v>0</v>
      </c>
      <c r="F37" s="74">
        <v>0</v>
      </c>
      <c r="G37" s="74">
        <v>0</v>
      </c>
      <c r="H37" s="76">
        <f>SUMIF('Expense Budget DNU'!B:B,Budget!B37,'Expense Budget DNU'!J:J)</f>
        <v>0</v>
      </c>
      <c r="I37" s="37" t="s">
        <v>12</v>
      </c>
    </row>
    <row r="38" spans="1:9" x14ac:dyDescent="0.2">
      <c r="A38" s="81" t="s">
        <v>122</v>
      </c>
      <c r="B38" s="68" t="s">
        <v>823</v>
      </c>
      <c r="C38" s="68" t="s">
        <v>180</v>
      </c>
      <c r="D38" s="74">
        <v>9075.93</v>
      </c>
      <c r="E38" s="74">
        <v>3196</v>
      </c>
      <c r="F38" s="74">
        <v>0</v>
      </c>
      <c r="G38" s="74">
        <v>0</v>
      </c>
      <c r="H38" s="76">
        <f>SUMIF('Expense Budget DNU'!B:B,Budget!B38,'Expense Budget DNU'!J:J)</f>
        <v>0</v>
      </c>
      <c r="I38" s="37" t="s">
        <v>12</v>
      </c>
    </row>
    <row r="39" spans="1:9" x14ac:dyDescent="0.2">
      <c r="A39" s="81" t="s">
        <v>122</v>
      </c>
      <c r="B39" s="68" t="s">
        <v>824</v>
      </c>
      <c r="C39" s="68" t="s">
        <v>182</v>
      </c>
      <c r="D39" s="74">
        <v>1649.49</v>
      </c>
      <c r="E39" s="74">
        <v>8238</v>
      </c>
      <c r="F39" s="74">
        <v>15746.61</v>
      </c>
      <c r="G39" s="74">
        <v>13210</v>
      </c>
      <c r="H39" s="76">
        <v>0</v>
      </c>
      <c r="I39" s="37" t="s">
        <v>12</v>
      </c>
    </row>
    <row r="40" spans="1:9" x14ac:dyDescent="0.2">
      <c r="A40" s="81" t="s">
        <v>122</v>
      </c>
      <c r="B40" s="68" t="s">
        <v>825</v>
      </c>
      <c r="C40" s="68" t="s">
        <v>184</v>
      </c>
      <c r="D40" s="74">
        <v>2215.52</v>
      </c>
      <c r="E40" s="74">
        <v>1595.17</v>
      </c>
      <c r="F40" s="74">
        <v>2058.33</v>
      </c>
      <c r="G40" s="74">
        <v>0</v>
      </c>
      <c r="H40" s="76">
        <f>SUMIF('Expense Budget DNU'!B:B,Budget!B40,'Expense Budget DNU'!J:J)</f>
        <v>0</v>
      </c>
      <c r="I40" s="37" t="s">
        <v>12</v>
      </c>
    </row>
    <row r="41" spans="1:9" x14ac:dyDescent="0.2">
      <c r="A41" s="81" t="s">
        <v>122</v>
      </c>
      <c r="B41" s="68" t="s">
        <v>826</v>
      </c>
      <c r="C41" s="68" t="s">
        <v>186</v>
      </c>
      <c r="D41" s="74">
        <v>11530.39</v>
      </c>
      <c r="E41" s="74">
        <v>6182.94</v>
      </c>
      <c r="F41" s="74">
        <v>4245.12</v>
      </c>
      <c r="G41" s="74">
        <v>3000</v>
      </c>
      <c r="H41" s="76">
        <f>SUMIF('Expense Budget DNU'!B:B,Budget!B41,'Expense Budget DNU'!J:J)</f>
        <v>0</v>
      </c>
      <c r="I41" s="37" t="s">
        <v>12</v>
      </c>
    </row>
    <row r="42" spans="1:9" x14ac:dyDescent="0.2">
      <c r="A42" s="81" t="s">
        <v>122</v>
      </c>
      <c r="B42" s="68" t="s">
        <v>827</v>
      </c>
      <c r="C42" s="68" t="s">
        <v>190</v>
      </c>
      <c r="D42" s="74">
        <v>0</v>
      </c>
      <c r="E42" s="74">
        <v>0</v>
      </c>
      <c r="F42" s="74">
        <v>0</v>
      </c>
      <c r="G42" s="74">
        <v>1010</v>
      </c>
      <c r="H42" s="76">
        <f>SUMIF('Expense Budget DNU'!B:B,Budget!B42,'Expense Budget DNU'!J:J)</f>
        <v>0</v>
      </c>
      <c r="I42" s="37" t="s">
        <v>12</v>
      </c>
    </row>
    <row r="43" spans="1:9" x14ac:dyDescent="0.2">
      <c r="A43" s="81" t="s">
        <v>122</v>
      </c>
      <c r="B43" s="68" t="s">
        <v>828</v>
      </c>
      <c r="C43" s="68" t="s">
        <v>278</v>
      </c>
      <c r="D43" s="74">
        <v>0</v>
      </c>
      <c r="E43" s="74">
        <v>0</v>
      </c>
      <c r="F43" s="74">
        <v>0</v>
      </c>
      <c r="G43" s="74">
        <v>0</v>
      </c>
      <c r="H43" s="76">
        <f>SUMIF('Expense Budget DNU'!B:B,Budget!B43,'Expense Budget DNU'!J:J)</f>
        <v>0</v>
      </c>
      <c r="I43" s="37" t="s">
        <v>12</v>
      </c>
    </row>
    <row r="44" spans="1:9" x14ac:dyDescent="0.2">
      <c r="A44" s="81" t="s">
        <v>122</v>
      </c>
      <c r="B44" s="68" t="s">
        <v>829</v>
      </c>
      <c r="C44" s="68" t="s">
        <v>194</v>
      </c>
      <c r="D44" s="74">
        <v>174</v>
      </c>
      <c r="E44" s="74">
        <v>84</v>
      </c>
      <c r="F44" s="74">
        <v>0</v>
      </c>
      <c r="G44" s="74">
        <v>100</v>
      </c>
      <c r="H44" s="76">
        <f>SUMIF('Expense Budget DNU'!B:B,Budget!B44,'Expense Budget DNU'!J:J)</f>
        <v>0</v>
      </c>
      <c r="I44" s="37" t="s">
        <v>12</v>
      </c>
    </row>
    <row r="45" spans="1:9" x14ac:dyDescent="0.2">
      <c r="A45" s="81" t="s">
        <v>122</v>
      </c>
      <c r="B45" s="68" t="s">
        <v>830</v>
      </c>
      <c r="C45" s="68" t="s">
        <v>281</v>
      </c>
      <c r="D45" s="74">
        <v>4723.1099999999997</v>
      </c>
      <c r="E45" s="74">
        <v>5960.02</v>
      </c>
      <c r="F45" s="74">
        <v>8272.18</v>
      </c>
      <c r="G45" s="74">
        <v>7500</v>
      </c>
      <c r="H45" s="76">
        <v>0</v>
      </c>
      <c r="I45" s="37" t="s">
        <v>12</v>
      </c>
    </row>
    <row r="46" spans="1:9" x14ac:dyDescent="0.2">
      <c r="A46" s="81" t="s">
        <v>122</v>
      </c>
      <c r="B46" s="68" t="s">
        <v>831</v>
      </c>
      <c r="C46" s="68" t="s">
        <v>283</v>
      </c>
      <c r="D46" s="74">
        <v>1047.8699999999999</v>
      </c>
      <c r="E46" s="74">
        <v>143.62</v>
      </c>
      <c r="F46" s="74">
        <v>2270.14</v>
      </c>
      <c r="G46" s="74">
        <v>3000</v>
      </c>
      <c r="H46" s="76">
        <f>SUMIF('Expense Budget DNU'!B:B,Budget!B46,'Expense Budget DNU'!J:J)</f>
        <v>0</v>
      </c>
      <c r="I46" s="37" t="s">
        <v>12</v>
      </c>
    </row>
    <row r="47" spans="1:9" x14ac:dyDescent="0.2">
      <c r="A47" s="81" t="s">
        <v>122</v>
      </c>
      <c r="B47" s="68" t="s">
        <v>832</v>
      </c>
      <c r="C47" s="68" t="s">
        <v>2</v>
      </c>
      <c r="D47" s="74">
        <v>300</v>
      </c>
      <c r="E47" s="74">
        <v>0</v>
      </c>
      <c r="F47" s="74">
        <v>0</v>
      </c>
      <c r="G47" s="74">
        <v>0</v>
      </c>
      <c r="H47" s="76">
        <f>SUMIF('Expense Budget DNU'!B:B,Budget!B47,'Expense Budget DNU'!J:J)</f>
        <v>0</v>
      </c>
      <c r="I47" s="37" t="s">
        <v>12</v>
      </c>
    </row>
    <row r="48" spans="1:9" x14ac:dyDescent="0.2">
      <c r="A48" s="81" t="s">
        <v>122</v>
      </c>
      <c r="B48" s="68" t="s">
        <v>833</v>
      </c>
      <c r="C48" s="68" t="s">
        <v>199</v>
      </c>
      <c r="D48" s="74">
        <v>2968.84</v>
      </c>
      <c r="E48" s="74">
        <v>3126</v>
      </c>
      <c r="F48" s="74">
        <v>3876</v>
      </c>
      <c r="G48" s="74">
        <v>3000</v>
      </c>
      <c r="H48" s="76">
        <f>SUMIF('Expense Budget DNU'!B:B,Budget!B48,'Expense Budget DNU'!J:J)</f>
        <v>0</v>
      </c>
      <c r="I48" s="37" t="s">
        <v>12</v>
      </c>
    </row>
    <row r="49" spans="1:9" x14ac:dyDescent="0.2">
      <c r="A49" s="81" t="s">
        <v>122</v>
      </c>
      <c r="B49" s="68" t="s">
        <v>834</v>
      </c>
      <c r="C49" s="68" t="s">
        <v>201</v>
      </c>
      <c r="D49" s="74">
        <v>0</v>
      </c>
      <c r="E49" s="74">
        <v>0</v>
      </c>
      <c r="F49" s="74">
        <v>0</v>
      </c>
      <c r="G49" s="74">
        <v>0</v>
      </c>
      <c r="H49" s="76">
        <f>SUMIF('Expense Budget DNU'!B:B,Budget!B49,'Expense Budget DNU'!J:J)</f>
        <v>0</v>
      </c>
      <c r="I49" s="37" t="s">
        <v>12</v>
      </c>
    </row>
    <row r="50" spans="1:9" x14ac:dyDescent="0.2">
      <c r="A50" s="81" t="s">
        <v>122</v>
      </c>
      <c r="B50" s="68" t="s">
        <v>835</v>
      </c>
      <c r="C50" s="68" t="s">
        <v>203</v>
      </c>
      <c r="D50" s="74">
        <v>199.96</v>
      </c>
      <c r="E50" s="74">
        <v>409.58</v>
      </c>
      <c r="F50" s="74">
        <v>211.1</v>
      </c>
      <c r="G50" s="74">
        <v>350</v>
      </c>
      <c r="H50" s="76">
        <f>SUMIF('Expense Budget DNU'!B:B,Budget!B50,'Expense Budget DNU'!J:J)</f>
        <v>0</v>
      </c>
      <c r="I50" s="37" t="s">
        <v>12</v>
      </c>
    </row>
    <row r="51" spans="1:9" x14ac:dyDescent="0.2">
      <c r="A51" s="81" t="s">
        <v>122</v>
      </c>
      <c r="B51" s="68" t="s">
        <v>836</v>
      </c>
      <c r="C51" s="68" t="s">
        <v>289</v>
      </c>
      <c r="D51" s="74">
        <v>75</v>
      </c>
      <c r="E51" s="74">
        <v>0</v>
      </c>
      <c r="F51" s="74">
        <v>0</v>
      </c>
      <c r="G51" s="74">
        <v>0</v>
      </c>
      <c r="H51" s="76">
        <f>SUMIF('Expense Budget DNU'!B:B,Budget!B51,'Expense Budget DNU'!J:J)</f>
        <v>0</v>
      </c>
      <c r="I51" s="37" t="s">
        <v>12</v>
      </c>
    </row>
    <row r="52" spans="1:9" x14ac:dyDescent="0.2">
      <c r="A52" s="81" t="s">
        <v>122</v>
      </c>
      <c r="B52" s="68" t="s">
        <v>837</v>
      </c>
      <c r="C52" s="68" t="s">
        <v>291</v>
      </c>
      <c r="D52" s="74">
        <v>0</v>
      </c>
      <c r="E52" s="74">
        <v>0</v>
      </c>
      <c r="F52" s="74">
        <v>0</v>
      </c>
      <c r="G52" s="74">
        <v>0</v>
      </c>
      <c r="H52" s="76">
        <f>SUMIF('Expense Budget DNU'!B:B,Budget!B52,'Expense Budget DNU'!J:J)</f>
        <v>0</v>
      </c>
      <c r="I52" s="37" t="s">
        <v>12</v>
      </c>
    </row>
    <row r="53" spans="1:9" x14ac:dyDescent="0.2">
      <c r="A53" s="81" t="s">
        <v>122</v>
      </c>
      <c r="B53" s="68" t="s">
        <v>838</v>
      </c>
      <c r="C53" s="68" t="s">
        <v>209</v>
      </c>
      <c r="D53" s="74">
        <v>1072</v>
      </c>
      <c r="E53" s="74">
        <v>412.97</v>
      </c>
      <c r="F53" s="74">
        <v>327</v>
      </c>
      <c r="G53" s="74">
        <v>3500</v>
      </c>
      <c r="H53" s="76">
        <f>SUMIF('Expense Budget DNU'!B:B,Budget!B53,'Expense Budget DNU'!J:J)</f>
        <v>0</v>
      </c>
      <c r="I53" s="37" t="s">
        <v>12</v>
      </c>
    </row>
    <row r="54" spans="1:9" x14ac:dyDescent="0.2">
      <c r="A54" s="81" t="s">
        <v>122</v>
      </c>
      <c r="B54" s="68" t="s">
        <v>839</v>
      </c>
      <c r="C54" s="68" t="s">
        <v>213</v>
      </c>
      <c r="D54" s="77">
        <v>0</v>
      </c>
      <c r="E54" s="77">
        <v>0</v>
      </c>
      <c r="F54" s="77">
        <v>0</v>
      </c>
      <c r="G54" s="77">
        <v>0</v>
      </c>
      <c r="H54" s="78">
        <f>SUMIF('Expense Budget DNU'!B:B,Budget!B54,'Expense Budget DNU'!J:J)</f>
        <v>0</v>
      </c>
      <c r="I54" s="37" t="s">
        <v>12</v>
      </c>
    </row>
    <row r="55" spans="1:9" s="38" customFormat="1" x14ac:dyDescent="0.25">
      <c r="A55" s="79"/>
      <c r="B55" s="71"/>
      <c r="C55" s="71" t="s">
        <v>461</v>
      </c>
      <c r="D55" s="80">
        <f>SUM(D17:D54)</f>
        <v>281282.55999999994</v>
      </c>
      <c r="E55" s="80">
        <f t="shared" ref="E55:H55" si="1">SUM(E17:E54)</f>
        <v>336979.82</v>
      </c>
      <c r="F55" s="80">
        <f t="shared" si="1"/>
        <v>299905.23</v>
      </c>
      <c r="G55" s="80">
        <f t="shared" si="1"/>
        <v>405450</v>
      </c>
      <c r="H55" s="80">
        <f t="shared" si="1"/>
        <v>0</v>
      </c>
    </row>
    <row r="56" spans="1:9" x14ac:dyDescent="0.2">
      <c r="H56" s="76"/>
    </row>
    <row r="57" spans="1:9" x14ac:dyDescent="0.2">
      <c r="H57" s="76"/>
    </row>
    <row r="58" spans="1:9" x14ac:dyDescent="0.2">
      <c r="H58" s="76"/>
    </row>
    <row r="59" spans="1:9" x14ac:dyDescent="0.2">
      <c r="H59" s="76"/>
    </row>
    <row r="60" spans="1:9" x14ac:dyDescent="0.2">
      <c r="H60" s="76"/>
    </row>
    <row r="61" spans="1:9" x14ac:dyDescent="0.2">
      <c r="H61" s="76"/>
    </row>
    <row r="62" spans="1:9" x14ac:dyDescent="0.2">
      <c r="H62" s="7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9bd1e97b-ad8d-4ee1-931f-a0ba7faeef66" xsi:nil="true"/>
    <Period xmlns="9bd1e97b-ad8d-4ee1-931f-a0ba7faeef66">-</Period>
    <Year xmlns="9bd1e97b-ad8d-4ee1-931f-a0ba7faeef66">2017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6432002B4A342A3A92597EB6A3851" ma:contentTypeVersion="5" ma:contentTypeDescription="Create a new document." ma:contentTypeScope="" ma:versionID="4087ade545ceba85ae6b92f7a49bf9e7">
  <xsd:schema xmlns:xsd="http://www.w3.org/2001/XMLSchema" xmlns:xs="http://www.w3.org/2001/XMLSchema" xmlns:p="http://schemas.microsoft.com/office/2006/metadata/properties" xmlns:ns2="9bd1e97b-ad8d-4ee1-931f-a0ba7faeef66" targetNamespace="http://schemas.microsoft.com/office/2006/metadata/properties" ma:root="true" ma:fieldsID="c246022308a49d815351c5540316d961" ns2:_="">
    <xsd:import namespace="9bd1e97b-ad8d-4ee1-931f-a0ba7faeef66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2:Period"/>
                <xsd:element ref="ns2: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1e97b-ad8d-4ee1-931f-a0ba7faeef66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indexed="true" ma:list="{8199451f-7fc7-4a6f-80e5-6cefd62f9c4e}" ma:internalName="Section" ma:readOnly="false" ma:showField="Title">
      <xsd:simpleType>
        <xsd:restriction base="dms:Lookup"/>
      </xsd:simpleType>
    </xsd:element>
    <xsd:element name="Period" ma:index="9" ma:displayName="Period" ma:format="Dropdown" ma:internalName="Period">
      <xsd:simpleType>
        <xsd:restriction base="dms:Choice">
          <xsd:enumeration value="-"/>
          <xsd:enumeration value="Q1"/>
          <xsd:enumeration value="Q2"/>
          <xsd:enumeration value="Q3"/>
          <xsd:enumeration value="Q4"/>
        </xsd:restriction>
      </xsd:simpleType>
    </xsd:element>
    <xsd:element name="Year" ma:index="10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F59CA-0FB6-4C10-BA30-3677127C5A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A45ED-1B1A-4DE4-AAAA-6AA38C856D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bd1e97b-ad8d-4ee1-931f-a0ba7faeef6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DCACB7-E029-459E-9276-608E337D9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d1e97b-ad8d-4ee1-931f-a0ba7faee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Tax Levy </vt:lpstr>
      <vt:lpstr>Revenue Budget-DNU</vt:lpstr>
      <vt:lpstr>Expense Budget DNU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Hilary</dc:creator>
  <cp:lastModifiedBy>City of Milroy</cp:lastModifiedBy>
  <cp:lastPrinted>2020-07-08T19:32:01Z</cp:lastPrinted>
  <dcterms:created xsi:type="dcterms:W3CDTF">2014-02-19T15:21:10Z</dcterms:created>
  <dcterms:modified xsi:type="dcterms:W3CDTF">2024-04-25T22:04:03Z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0x010100F916432002B4A342A3A92597EB6A3851</vt:lpwstr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Reports</vt:lpwstr>
  </property>
  <property fmtid="{D5CDD505-2E9C-101B-9397-08002B2CF9AE}" pid="6" name="tabIndex">
    <vt:lpwstr>1</vt:lpwstr>
  </property>
  <property fmtid="{D5CDD505-2E9C-101B-9397-08002B2CF9AE}" pid="7" name="workpaperIndex">
    <vt:lpwstr/>
  </property>
  <property fmtid="{D5CDD505-2E9C-101B-9397-08002B2CF9AE}" pid="8" name="Version">
    <vt:i4>20</vt:i4>
  </property>
</Properties>
</file>